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8735B00D-A6E6-4563-A49C-281A97C8B3EC}" xr6:coauthVersionLast="36" xr6:coauthVersionMax="36" xr10:uidLastSave="{00000000-0000-0000-0000-000000000000}"/>
  <bookViews>
    <workbookView xWindow="0" yWindow="0" windowWidth="21570" windowHeight="7845" xr2:uid="{2E817A86-219E-4887-9F9E-AEFD8FC461B2}"/>
  </bookViews>
  <sheets>
    <sheet name="V1" sheetId="7" r:id="rId1"/>
    <sheet name="V2" sheetId="4" r:id="rId2"/>
    <sheet name="V3" sheetId="5" r:id="rId3"/>
    <sheet name="T1" sheetId="1" r:id="rId4"/>
    <sheet name="T2" sheetId="9" r:id="rId5"/>
    <sheet name="T3" sheetId="6" r:id="rId6"/>
    <sheet name="V_image" sheetId="10" r:id="rId7"/>
  </sheets>
  <definedNames>
    <definedName name="_D_TIME">'V2'!$A$1:$B$13</definedName>
    <definedName name="_EXPAND_3__6">'V3'!$A$2</definedName>
    <definedName name="_xlnm._FilterDatabase" localSheetId="3" hidden="1">'T1'!$A$1:$B$1</definedName>
    <definedName name="_xlnm._FilterDatabase" localSheetId="4" hidden="1">'T2'!$A$1:$B$1</definedName>
    <definedName name="_xlnm._FilterDatabase" localSheetId="5" hidden="1">'T3'!$A$1:$D$1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D27" i="5" l="1"/>
  <c r="C27" i="5"/>
  <c r="D26" i="5"/>
  <c r="C26" i="5"/>
  <c r="D25" i="5"/>
  <c r="C25" i="5"/>
  <c r="D24" i="5"/>
  <c r="C24" i="5"/>
  <c r="D22" i="5"/>
  <c r="C22" i="5"/>
  <c r="D21" i="5"/>
  <c r="C21" i="5"/>
  <c r="D20" i="5"/>
  <c r="C20" i="5"/>
  <c r="D19" i="5"/>
  <c r="C19" i="5"/>
  <c r="C13" i="5"/>
  <c r="D18" i="5"/>
  <c r="C18" i="5"/>
  <c r="D16" i="5"/>
  <c r="C16" i="5"/>
  <c r="D15" i="5"/>
  <c r="C15" i="5"/>
  <c r="D14" i="5"/>
  <c r="C14" i="5"/>
  <c r="D13" i="5"/>
  <c r="D11" i="5"/>
  <c r="C11" i="5"/>
  <c r="D10" i="5"/>
  <c r="C10" i="5"/>
  <c r="D9" i="5"/>
  <c r="C9" i="5"/>
  <c r="D8" i="5"/>
  <c r="C8" i="5"/>
  <c r="D6" i="5"/>
  <c r="C6" i="5"/>
  <c r="D5" i="5"/>
  <c r="C5" i="5"/>
  <c r="D4" i="5"/>
  <c r="C4" i="5"/>
  <c r="D3" i="5"/>
  <c r="E3" i="5" s="1"/>
  <c r="C3" i="5"/>
  <c r="E4" i="5" l="1"/>
  <c r="E8" i="5"/>
  <c r="E6" i="5"/>
  <c r="E9" i="5"/>
  <c r="E10" i="5"/>
  <c r="E11" i="5"/>
  <c r="E2" i="1"/>
  <c r="G13" i="4" l="1"/>
  <c r="F13" i="4"/>
  <c r="E13" i="4"/>
  <c r="D13" i="4"/>
  <c r="C13" i="4"/>
  <c r="G12" i="4"/>
  <c r="F12" i="4"/>
  <c r="E12" i="4"/>
  <c r="D12" i="4"/>
  <c r="C12" i="4"/>
  <c r="G11" i="4"/>
  <c r="F11" i="4"/>
  <c r="E11" i="4"/>
  <c r="D11" i="4"/>
  <c r="C11" i="4"/>
  <c r="G10" i="4"/>
  <c r="F10" i="4"/>
  <c r="E10" i="4"/>
  <c r="D10" i="4"/>
  <c r="C10" i="4"/>
  <c r="G9" i="4"/>
  <c r="F9" i="4"/>
  <c r="E9" i="4"/>
  <c r="D9" i="4"/>
  <c r="C9" i="4"/>
  <c r="G8" i="4"/>
  <c r="F8" i="4"/>
  <c r="E8" i="4"/>
  <c r="D8" i="4"/>
  <c r="C8" i="4"/>
  <c r="G7" i="4"/>
  <c r="F7" i="4"/>
  <c r="E7" i="4"/>
  <c r="D7" i="4"/>
  <c r="C7" i="4"/>
  <c r="G6" i="4"/>
  <c r="F6" i="4"/>
  <c r="E6" i="4"/>
  <c r="D6" i="4"/>
  <c r="C6" i="4"/>
  <c r="G5" i="4"/>
  <c r="F5" i="4"/>
  <c r="E5" i="4"/>
  <c r="D5" i="4"/>
  <c r="C5" i="4"/>
  <c r="G4" i="4"/>
  <c r="F4" i="4"/>
  <c r="E4" i="4"/>
  <c r="D4" i="4"/>
  <c r="C4" i="4"/>
  <c r="G3" i="4"/>
  <c r="F3" i="4"/>
  <c r="E3" i="4"/>
  <c r="D3" i="4"/>
  <c r="C3" i="4"/>
  <c r="G2" i="4"/>
  <c r="F2" i="4"/>
  <c r="E2" i="4"/>
  <c r="D2" i="4"/>
  <c r="C2" i="4"/>
  <c r="D7" i="5" l="1"/>
  <c r="D12" i="5"/>
  <c r="D23" i="5"/>
  <c r="D17" i="5"/>
  <c r="D2" i="5"/>
  <c r="E5" i="5"/>
  <c r="E27" i="5" l="1"/>
  <c r="E19" i="5"/>
  <c r="E16" i="5"/>
  <c r="E25" i="5"/>
  <c r="E26" i="5"/>
  <c r="E24" i="5"/>
  <c r="E20" i="5"/>
  <c r="E21" i="5"/>
  <c r="E22" i="5"/>
  <c r="E18" i="5"/>
  <c r="E14" i="5"/>
  <c r="E15" i="5"/>
  <c r="E13" i="5"/>
  <c r="C23" i="5" l="1"/>
  <c r="E23" i="5" s="1"/>
  <c r="C12" i="5"/>
  <c r="E12" i="5" s="1"/>
  <c r="C17" i="5"/>
  <c r="E17" i="5" s="1"/>
  <c r="C7" i="5"/>
  <c r="E7" i="5" s="1"/>
  <c r="C2" i="5"/>
  <c r="E2" i="5" s="1"/>
  <c r="B3" i="4" l="1"/>
  <c r="B10" i="4"/>
  <c r="B8" i="4"/>
  <c r="B5" i="4"/>
  <c r="B7" i="4"/>
  <c r="B12" i="4"/>
  <c r="B4" i="4"/>
  <c r="B11" i="4"/>
  <c r="B9" i="4"/>
  <c r="B13" i="4"/>
  <c r="B6" i="4"/>
  <c r="B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O1" authorId="0" shapeId="0" xr:uid="{F0F86931-6006-4970-B627-18EABD59040E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차이하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차이상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이미지
표현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수식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작성
</t>
        </r>
        <r>
          <rPr>
            <sz val="9"/>
            <color indexed="81"/>
            <rFont val="Tahoma"/>
            <family val="2"/>
          </rPr>
          <t xml:space="preserve">V_image </t>
        </r>
        <r>
          <rPr>
            <sz val="9"/>
            <color indexed="81"/>
            <rFont val="돋움"/>
            <family val="3"/>
            <charset val="129"/>
          </rPr>
          <t>시트의
이미지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이름정의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확인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2" authorId="0" shapeId="0" xr:uid="{79D66094-6D37-4519-877C-64DF766D5739}">
      <text>
        <r>
          <rPr>
            <sz val="9"/>
            <color indexed="81"/>
            <rFont val="돋움"/>
            <family val="3"/>
            <charset val="129"/>
          </rPr>
          <t>매출금액-매출목표</t>
        </r>
      </text>
    </comment>
  </commentList>
</comments>
</file>

<file path=xl/sharedStrings.xml><?xml version="1.0" encoding="utf-8"?>
<sst xmlns="http://schemas.openxmlformats.org/spreadsheetml/2006/main" count="218" uniqueCount="69">
  <si>
    <t>매출목표</t>
    <phoneticPr fontId="2" type="noConversion"/>
  </si>
  <si>
    <t>매출금액</t>
    <phoneticPr fontId="2" type="noConversion"/>
  </si>
  <si>
    <t>BAG&amp;ACC</t>
  </si>
  <si>
    <t>CASUAL</t>
  </si>
  <si>
    <t>KIDS &amp; LIFE</t>
  </si>
  <si>
    <t>MAN</t>
  </si>
  <si>
    <t>WOMAN</t>
  </si>
  <si>
    <t>11시</t>
  </si>
  <si>
    <t>12시</t>
  </si>
  <si>
    <t>13시</t>
  </si>
  <si>
    <t>14시</t>
  </si>
  <si>
    <t>15시</t>
  </si>
  <si>
    <t>16시</t>
  </si>
  <si>
    <t>17시</t>
  </si>
  <si>
    <t>18시</t>
  </si>
  <si>
    <t>19시</t>
  </si>
  <si>
    <t>20시</t>
  </si>
  <si>
    <t>상품대분류</t>
  </si>
  <si>
    <t>상품중분류</t>
  </si>
  <si>
    <t>BAG</t>
  </si>
  <si>
    <t>BRAND</t>
  </si>
  <si>
    <t>DESIGNEER &amp; TREND</t>
  </si>
  <si>
    <t>LUXURY ZONE</t>
  </si>
  <si>
    <t>DENIM</t>
  </si>
  <si>
    <t>UNDERWEAR</t>
  </si>
  <si>
    <t>베이비(출산)</t>
  </si>
  <si>
    <t>아동내의(잡화)</t>
  </si>
  <si>
    <t>욕실(바디케어)</t>
  </si>
  <si>
    <t>키즈</t>
  </si>
  <si>
    <t>BUSINESS CASUAL</t>
  </si>
  <si>
    <t>CHRACTER CASUAL</t>
  </si>
  <si>
    <t>DESIGNERS</t>
  </si>
  <si>
    <t>TOWN CASUAL</t>
  </si>
  <si>
    <t>CHREER</t>
  </si>
  <si>
    <t>YOUNG CASUAL</t>
  </si>
  <si>
    <t>YOUNG CHARACTER</t>
  </si>
  <si>
    <t>21시</t>
  </si>
  <si>
    <t>22시</t>
  </si>
  <si>
    <t>시간대</t>
    <phoneticPr fontId="2" type="noConversion"/>
  </si>
  <si>
    <t>매출액 합계</t>
    <phoneticPr fontId="2" type="noConversion"/>
  </si>
  <si>
    <t>기준년월</t>
    <phoneticPr fontId="2" type="noConversion"/>
  </si>
  <si>
    <t>202506</t>
  </si>
  <si>
    <t>SHOES</t>
  </si>
  <si>
    <t>20:00~ 20:59</t>
  </si>
  <si>
    <t>11:00  이전</t>
  </si>
  <si>
    <t>22:00 이후</t>
  </si>
  <si>
    <t>21:00~ 21:59</t>
  </si>
  <si>
    <t>19:00~ 19:59</t>
  </si>
  <si>
    <t>침구(홈패션)</t>
  </si>
  <si>
    <t>14:00~ 14:59</t>
  </si>
  <si>
    <t>백만원</t>
    <phoneticPr fontId="2" type="noConversion"/>
  </si>
  <si>
    <t>상품대분류</t>
    <phoneticPr fontId="2" type="noConversion"/>
  </si>
  <si>
    <t>상품중분류</t>
    <phoneticPr fontId="2" type="noConversion"/>
  </si>
  <si>
    <t>고객매출시간대</t>
    <phoneticPr fontId="2" type="noConversion"/>
  </si>
  <si>
    <t>매출수량</t>
    <phoneticPr fontId="2" type="noConversion"/>
  </si>
  <si>
    <t>매출금액</t>
    <phoneticPr fontId="2" type="noConversion"/>
  </si>
  <si>
    <t>평균 단가</t>
    <phoneticPr fontId="2" type="noConversion"/>
  </si>
  <si>
    <t>목표 달성률</t>
    <phoneticPr fontId="2" type="noConversion"/>
  </si>
  <si>
    <t>달성 차이</t>
    <phoneticPr fontId="2" type="noConversion"/>
  </si>
  <si>
    <t>13:00~ 13:59</t>
  </si>
  <si>
    <t>11:00~ 11:59</t>
  </si>
  <si>
    <t>18:00~ 18:59</t>
  </si>
  <si>
    <t>17:00~ 17:59</t>
  </si>
  <si>
    <t>16:00~ 16:59</t>
  </si>
  <si>
    <t>15:00~ 15:59</t>
  </si>
  <si>
    <t>12:00~ 12:59</t>
  </si>
  <si>
    <t>년월</t>
    <phoneticPr fontId="2" type="noConversion"/>
  </si>
  <si>
    <t>매출금액</t>
    <phoneticPr fontId="2" type="noConversion"/>
  </si>
  <si>
    <t>아동내의(잡화)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</si>
</sst>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_(* #,##0_);_(* \(#,##0\);_(* &quot;-&quot;_);_(@_)"/>
    <numFmt numFmtId="177" formatCode="#,##0,"/>
    <numFmt numFmtId="178" formatCode="#,##0,;\-#,##0,"/>
    <numFmt numFmtId="179" formatCode="#,##0,,"/>
    <numFmt numFmtId="180" formatCode="0\ %"/>
    <numFmt numFmtId="181" formatCode="#,##0_ "/>
    <numFmt numFmtId="182" formatCode="#,##0_);[Red]\(#,##0\)"/>
    <numFmt numFmtId="183" formatCode="[Blue]#,##0,,;[Red]\-#,##0,,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36"/>
      <color theme="1"/>
      <name val="맑은 고딕"/>
      <family val="3"/>
      <charset val="129"/>
      <scheme val="minor"/>
    </font>
    <font>
      <sz val="14"/>
      <color theme="0" tint="-0.499984740745262"/>
      <name val="Noto Sans KR Medium"/>
      <family val="3"/>
      <charset val="129"/>
    </font>
    <font>
      <sz val="11"/>
      <color theme="1"/>
      <name val="Noto Sans KR Medium"/>
      <family val="3"/>
      <charset val="129"/>
    </font>
    <font>
      <b/>
      <sz val="24"/>
      <color theme="1"/>
      <name val="Noto Sans KR Medium"/>
      <family val="3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6"/>
      <color theme="1"/>
      <name val="Noto Sans KR Medium"/>
      <family val="3"/>
      <charset val="129"/>
    </font>
    <font>
      <sz val="11"/>
      <color theme="1"/>
      <name val="Noto Sans KR"/>
      <family val="3"/>
      <charset val="129"/>
    </font>
    <font>
      <sz val="9"/>
      <color theme="1"/>
      <name val="Noto Sans KR"/>
      <family val="3"/>
      <charset val="129"/>
    </font>
    <font>
      <sz val="10"/>
      <color theme="1"/>
      <name val="맑은 고딕"/>
      <family val="3"/>
      <charset val="129"/>
      <scheme val="minor"/>
    </font>
    <font>
      <sz val="20"/>
      <color theme="0" tint="-0.499984740745262"/>
      <name val="Noto Sans KR Medium"/>
      <family val="3"/>
      <charset val="129"/>
    </font>
    <font>
      <sz val="9"/>
      <color rgb="FF30303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9"/>
      <color theme="4"/>
      <name val="맑은 고딕"/>
      <family val="3"/>
      <charset val="129"/>
      <scheme val="major"/>
    </font>
    <font>
      <sz val="11"/>
      <color theme="1" tint="0.14999847407452621"/>
      <name val="맑은 고딕"/>
      <family val="2"/>
      <charset val="129"/>
      <scheme val="minor"/>
    </font>
    <font>
      <b/>
      <sz val="22"/>
      <color theme="1" tint="0.14999847407452621"/>
      <name val="Noto Sans KR Medium"/>
      <family val="3"/>
      <charset val="129"/>
    </font>
    <font>
      <sz val="14"/>
      <color theme="0" tint="-0.499984740745262"/>
      <name val="Noto Sans KR"/>
      <family val="3"/>
      <charset val="129"/>
    </font>
    <font>
      <sz val="15"/>
      <color theme="0" tint="-0.499984740745262"/>
      <name val="맑은 고딕"/>
      <family val="3"/>
      <charset val="129"/>
    </font>
    <font>
      <b/>
      <sz val="9"/>
      <color theme="1" tint="0.14999847407452621"/>
      <name val="맑은 고딕"/>
      <family val="3"/>
      <charset val="129"/>
      <scheme val="major"/>
    </font>
    <font>
      <b/>
      <sz val="9"/>
      <color theme="0"/>
      <name val="맑은 고딕"/>
      <family val="3"/>
      <charset val="129"/>
      <scheme val="major"/>
    </font>
    <font>
      <b/>
      <sz val="9"/>
      <color rgb="FF303031"/>
      <name val="맑은 고딕"/>
      <family val="3"/>
      <charset val="129"/>
      <scheme val="major"/>
    </font>
    <font>
      <b/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9F0FD"/>
        <bgColor indexed="64"/>
      </patternFill>
    </fill>
    <fill>
      <patternFill patternType="solid">
        <fgColor rgb="FF7888A3"/>
        <bgColor indexed="64"/>
      </patternFill>
    </fill>
  </fills>
  <borders count="15">
    <border>
      <left/>
      <right/>
      <top/>
      <bottom/>
      <diagonal/>
    </border>
    <border>
      <left/>
      <right style="thin">
        <color rgb="FFC2C2C5"/>
      </right>
      <top/>
      <bottom/>
      <diagonal/>
    </border>
    <border>
      <left/>
      <right/>
      <top/>
      <bottom style="thin">
        <color rgb="FFD2D6E0"/>
      </bottom>
      <diagonal/>
    </border>
    <border>
      <left/>
      <right style="thin">
        <color rgb="FFC2C2C5"/>
      </right>
      <top/>
      <bottom style="thin">
        <color rgb="FFD2D6E0"/>
      </bottom>
      <diagonal/>
    </border>
    <border>
      <left/>
      <right style="thin">
        <color rgb="FFD2D6E0"/>
      </right>
      <top/>
      <bottom style="thin">
        <color rgb="FFD2D6E0"/>
      </bottom>
      <diagonal/>
    </border>
    <border>
      <left style="thin">
        <color rgb="FFD2D6E0"/>
      </left>
      <right/>
      <top/>
      <bottom style="thin">
        <color rgb="FFD2D6E0"/>
      </bottom>
      <diagonal/>
    </border>
    <border>
      <left/>
      <right/>
      <top style="thin">
        <color rgb="FFD2D6E0"/>
      </top>
      <bottom style="thin">
        <color rgb="FFD2D6E0"/>
      </bottom>
      <diagonal/>
    </border>
    <border>
      <left/>
      <right style="thin">
        <color rgb="FFD2D6E0"/>
      </right>
      <top style="thin">
        <color rgb="FFD2D6E0"/>
      </top>
      <bottom style="thin">
        <color rgb="FFD2D6E0"/>
      </bottom>
      <diagonal/>
    </border>
    <border>
      <left style="thin">
        <color rgb="FFD2D6E0"/>
      </left>
      <right/>
      <top style="thin">
        <color rgb="FFD2D6E0"/>
      </top>
      <bottom style="thin">
        <color rgb="FFD2D6E0"/>
      </bottom>
      <diagonal/>
    </border>
    <border>
      <left style="thin">
        <color rgb="FFC2C2C5"/>
      </left>
      <right style="thin">
        <color rgb="FFD2D6E0"/>
      </right>
      <top/>
      <bottom style="thin">
        <color rgb="FFD2D6E0"/>
      </bottom>
      <diagonal/>
    </border>
    <border>
      <left/>
      <right/>
      <top style="medium">
        <color rgb="FF303C5E"/>
      </top>
      <bottom style="thin">
        <color rgb="FF7888A3"/>
      </bottom>
      <diagonal/>
    </border>
    <border>
      <left/>
      <right style="thin">
        <color rgb="FFD2D6E0"/>
      </right>
      <top style="medium">
        <color rgb="FF303C5E"/>
      </top>
      <bottom style="thin">
        <color rgb="FF7888A3"/>
      </bottom>
      <diagonal/>
    </border>
    <border>
      <left style="thin">
        <color rgb="FFD2D6E0"/>
      </left>
      <right/>
      <top style="medium">
        <color rgb="FF303C5E"/>
      </top>
      <bottom style="thin">
        <color rgb="FF7888A3"/>
      </bottom>
      <diagonal/>
    </border>
    <border>
      <left/>
      <right style="thin">
        <color rgb="FF5C6C86"/>
      </right>
      <top style="medium">
        <color rgb="FF303C5E"/>
      </top>
      <bottom style="thin">
        <color rgb="FF7888A3"/>
      </bottom>
      <diagonal/>
    </border>
    <border>
      <left style="thin">
        <color rgb="FF5C6C86"/>
      </left>
      <right/>
      <top style="medium">
        <color rgb="FF303C5E"/>
      </top>
      <bottom style="thin">
        <color rgb="FF7888A3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3" fillId="0" borderId="0" xfId="0" applyFont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 indent="1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0" xfId="1" applyNumberFormat="1" applyFont="1" applyAlignment="1">
      <alignment horizontal="right" vertical="center" indent="1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4" fillId="2" borderId="1" xfId="0" applyFont="1" applyFill="1" applyBorder="1" applyAlignment="1">
      <alignment vertical="top"/>
    </xf>
    <xf numFmtId="9" fontId="17" fillId="0" borderId="0" xfId="0" applyNumberFormat="1" applyFont="1" applyAlignment="1">
      <alignment horizontal="right" vertical="center" indent="1"/>
    </xf>
    <xf numFmtId="3" fontId="17" fillId="0" borderId="0" xfId="0" applyNumberFormat="1" applyFont="1">
      <alignment vertical="center"/>
    </xf>
    <xf numFmtId="0" fontId="17" fillId="0" borderId="0" xfId="0" applyFont="1">
      <alignment vertical="center"/>
    </xf>
    <xf numFmtId="0" fontId="0" fillId="0" borderId="0" xfId="0" applyAlignment="1">
      <alignment horizontal="left" vertical="center"/>
    </xf>
    <xf numFmtId="177" fontId="15" fillId="0" borderId="2" xfId="0" applyNumberFormat="1" applyFont="1" applyBorder="1">
      <alignment vertical="center"/>
    </xf>
    <xf numFmtId="177" fontId="15" fillId="0" borderId="6" xfId="0" applyNumberFormat="1" applyFont="1" applyBorder="1">
      <alignment vertical="center"/>
    </xf>
    <xf numFmtId="0" fontId="16" fillId="2" borderId="0" xfId="0" applyFont="1" applyFill="1" applyBorder="1" applyAlignment="1">
      <alignment vertical="center"/>
    </xf>
    <xf numFmtId="0" fontId="14" fillId="2" borderId="3" xfId="0" applyFont="1" applyFill="1" applyBorder="1" applyAlignment="1">
      <alignment vertical="top"/>
    </xf>
    <xf numFmtId="0" fontId="14" fillId="2" borderId="4" xfId="0" applyFont="1" applyFill="1" applyBorder="1" applyAlignment="1">
      <alignment horizontal="left" vertical="center"/>
    </xf>
    <xf numFmtId="0" fontId="14" fillId="4" borderId="9" xfId="0" applyFont="1" applyFill="1" applyBorder="1" applyAlignment="1">
      <alignment horizontal="left" vertical="center"/>
    </xf>
    <xf numFmtId="178" fontId="14" fillId="2" borderId="4" xfId="0" applyNumberFormat="1" applyFont="1" applyFill="1" applyBorder="1" applyAlignment="1">
      <alignment horizontal="right" vertical="center"/>
    </xf>
    <xf numFmtId="178" fontId="14" fillId="3" borderId="4" xfId="0" applyNumberFormat="1" applyFont="1" applyFill="1" applyBorder="1" applyAlignment="1">
      <alignment horizontal="right" vertical="center"/>
    </xf>
    <xf numFmtId="0" fontId="19" fillId="0" borderId="0" xfId="0" applyFont="1" applyAlignment="1">
      <alignment horizontal="left" vertical="center"/>
    </xf>
    <xf numFmtId="180" fontId="6" fillId="4" borderId="0" xfId="1" applyNumberFormat="1" applyFont="1" applyFill="1" applyAlignment="1">
      <alignment horizontal="left" vertical="center"/>
    </xf>
    <xf numFmtId="179" fontId="18" fillId="0" borderId="0" xfId="2" applyNumberFormat="1" applyFont="1" applyAlignment="1">
      <alignment horizontal="right" vertical="center"/>
    </xf>
    <xf numFmtId="180" fontId="6" fillId="4" borderId="0" xfId="1" applyNumberFormat="1" applyFont="1" applyFill="1" applyAlignment="1">
      <alignment vertical="center"/>
    </xf>
    <xf numFmtId="179" fontId="18" fillId="0" borderId="0" xfId="2" applyNumberFormat="1" applyFont="1" applyAlignment="1">
      <alignment vertical="center"/>
    </xf>
    <xf numFmtId="0" fontId="21" fillId="6" borderId="11" xfId="0" applyFont="1" applyFill="1" applyBorder="1" applyAlignment="1">
      <alignment horizontal="center" vertical="center"/>
    </xf>
    <xf numFmtId="0" fontId="21" fillId="6" borderId="12" xfId="0" applyFont="1" applyFill="1" applyBorder="1" applyAlignment="1">
      <alignment horizontal="center" vertical="center"/>
    </xf>
    <xf numFmtId="0" fontId="22" fillId="7" borderId="13" xfId="0" applyFont="1" applyFill="1" applyBorder="1" applyAlignment="1">
      <alignment horizontal="center" vertical="center"/>
    </xf>
    <xf numFmtId="0" fontId="22" fillId="7" borderId="10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177" fontId="15" fillId="0" borderId="5" xfId="0" applyNumberFormat="1" applyFont="1" applyFill="1" applyBorder="1">
      <alignment vertical="center"/>
    </xf>
    <xf numFmtId="0" fontId="23" fillId="0" borderId="7" xfId="0" applyFont="1" applyFill="1" applyBorder="1" applyAlignment="1">
      <alignment horizontal="center" vertical="center"/>
    </xf>
    <xf numFmtId="177" fontId="15" fillId="0" borderId="8" xfId="0" applyNumberFormat="1" applyFont="1" applyFill="1" applyBorder="1">
      <alignment vertical="center"/>
    </xf>
    <xf numFmtId="182" fontId="22" fillId="7" borderId="14" xfId="0" applyNumberFormat="1" applyFont="1" applyFill="1" applyBorder="1" applyAlignment="1">
      <alignment horizontal="center" vertical="center"/>
    </xf>
    <xf numFmtId="182" fontId="14" fillId="2" borderId="2" xfId="1" applyNumberFormat="1" applyFont="1" applyFill="1" applyBorder="1" applyAlignment="1">
      <alignment horizontal="right" vertical="center"/>
    </xf>
    <xf numFmtId="182" fontId="14" fillId="3" borderId="2" xfId="1" applyNumberFormat="1" applyFont="1" applyFill="1" applyBorder="1" applyAlignment="1">
      <alignment horizontal="right" vertical="center"/>
    </xf>
    <xf numFmtId="182" fontId="0" fillId="0" borderId="0" xfId="0" applyNumberFormat="1">
      <alignment vertical="center"/>
    </xf>
    <xf numFmtId="181" fontId="17" fillId="0" borderId="0" xfId="1" applyNumberFormat="1" applyFont="1" applyAlignment="1">
      <alignment horizontal="right" vertical="center" indent="1"/>
    </xf>
    <xf numFmtId="183" fontId="18" fillId="0" borderId="0" xfId="2" applyNumberFormat="1" applyFont="1" applyAlignment="1">
      <alignment horizontal="right" vertical="center"/>
    </xf>
    <xf numFmtId="0" fontId="17" fillId="0" borderId="0" xfId="0" applyNumberFormat="1" applyFont="1">
      <alignment vertical="center"/>
    </xf>
    <xf numFmtId="0" fontId="0" fillId="5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</cellXfs>
  <cellStyles count="3">
    <cellStyle name="백분율" xfId="1" builtinId="5"/>
    <cellStyle name="쉼표 [0]" xfId="2" builtinId="6"/>
    <cellStyle name="표준" xfId="0" builtinId="0"/>
  </cellStyles>
  <dxfs count="0"/>
  <tableStyles count="0" defaultTableStyle="TableStyleMedium2" defaultPivotStyle="PivotStyleLight16"/>
  <colors>
    <mruColors>
      <color rgb="FF7888A3"/>
      <color rgb="FF5C6C86"/>
      <color rgb="FFD2D6E0"/>
      <color rgb="FF303C5E"/>
      <color rgb="FFF5F5F5"/>
      <color rgb="FFE9F0FD"/>
      <color rgb="FFE7F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173934</xdr:colOff>
      <xdr:row>0</xdr:row>
      <xdr:rowOff>153487</xdr:rowOff>
    </xdr:from>
    <xdr:to>
      <xdr:col>7</xdr:col>
      <xdr:colOff>99394</xdr:colOff>
      <xdr:row>1</xdr:row>
      <xdr:rowOff>550276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5A9F8270-98BE-4171-9A5A-643C489FC8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99651" y="153487"/>
          <a:ext cx="877960" cy="777789"/>
        </a:xfrm>
        <a:prstGeom prst="rect">
          <a:avLst/>
        </a:prstGeom>
      </xdr:spPr>
    </xdr:pic>
    <xdr:clientData/>
  </xdr:twoCellAnchor>
  <xdr:twoCellAnchor editAs="oneCell">
    <xdr:from>
      <xdr:col>2</xdr:col>
      <xdr:colOff>49693</xdr:colOff>
      <xdr:row>0</xdr:row>
      <xdr:rowOff>144426</xdr:rowOff>
    </xdr:from>
    <xdr:to>
      <xdr:col>2</xdr:col>
      <xdr:colOff>893179</xdr:colOff>
      <xdr:row>1</xdr:row>
      <xdr:rowOff>558559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E99819F7-00CC-47C2-A57E-5BBED807A4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497" y="144426"/>
          <a:ext cx="843486" cy="795133"/>
        </a:xfrm>
        <a:prstGeom prst="rect">
          <a:avLst/>
        </a:prstGeom>
      </xdr:spPr>
    </xdr:pic>
    <xdr:clientData/>
  </xdr:twoCellAnchor>
  <xdr:twoCellAnchor editAs="oneCell">
    <xdr:from>
      <xdr:col>10</xdr:col>
      <xdr:colOff>149088</xdr:colOff>
      <xdr:row>0</xdr:row>
      <xdr:rowOff>182218</xdr:rowOff>
    </xdr:from>
    <xdr:to>
      <xdr:col>10</xdr:col>
      <xdr:colOff>866090</xdr:colOff>
      <xdr:row>1</xdr:row>
      <xdr:rowOff>575125</xdr:rowOff>
    </xdr:to>
    <xdr:pic>
      <xdr:nvPicPr>
        <xdr:cNvPr id="4" name="금액">
          <a:extLst>
            <a:ext uri="{FF2B5EF4-FFF2-40B4-BE49-F238E27FC236}">
              <a16:creationId xmlns:a16="http://schemas.microsoft.com/office/drawing/2014/main" id="{6C3DBBAB-3F72-4BBA-805F-ADBA15E174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60566" y="182218"/>
          <a:ext cx="717002" cy="7739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628650</xdr:colOff>
      <xdr:row>0</xdr:row>
      <xdr:rowOff>381000</xdr:rowOff>
    </xdr:from>
    <xdr:to>
      <xdr:col>0</xdr:col>
      <xdr:colOff>1384697</xdr:colOff>
      <xdr:row>0</xdr:row>
      <xdr:rowOff>1230773</xdr:rowOff>
    </xdr:to>
    <xdr:pic>
      <xdr:nvPicPr>
        <xdr:cNvPr id="2" name="차이상">
          <a:extLst>
            <a:ext uri="{FF2B5EF4-FFF2-40B4-BE49-F238E27FC236}">
              <a16:creationId xmlns:a16="http://schemas.microsoft.com/office/drawing/2014/main" id="{194F7320-67DC-4F61-92E5-DD7C1BAFC4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381000"/>
          <a:ext cx="756047" cy="849773"/>
        </a:xfrm>
        <a:prstGeom prst="rect">
          <a:avLst/>
        </a:prstGeom>
      </xdr:spPr>
    </xdr:pic>
    <xdr:clientData/>
  </xdr:twoCellAnchor>
  <xdr:twoCellAnchor editAs="oneCell">
    <xdr:from>
      <xdr:col>0</xdr:col>
      <xdr:colOff>685800</xdr:colOff>
      <xdr:row>1</xdr:row>
      <xdr:rowOff>381000</xdr:rowOff>
    </xdr:from>
    <xdr:to>
      <xdr:col>0</xdr:col>
      <xdr:colOff>1441847</xdr:colOff>
      <xdr:row>1</xdr:row>
      <xdr:rowOff>1230773</xdr:rowOff>
    </xdr:to>
    <xdr:pic>
      <xdr:nvPicPr>
        <xdr:cNvPr id="3" name="차이하">
          <a:extLst>
            <a:ext uri="{FF2B5EF4-FFF2-40B4-BE49-F238E27FC236}">
              <a16:creationId xmlns:a16="http://schemas.microsoft.com/office/drawing/2014/main" id="{599F5FA5-7C7E-4D40-9DB5-087450ACA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685800" y="1924050"/>
          <a:ext cx="756047" cy="8497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0E056-DB3B-4938-BB6D-60896215BEE9}">
  <dimension ref="B1:O9"/>
  <sheetViews>
    <sheetView showGridLines="0" tabSelected="1" zoomScale="115" zoomScaleNormal="115" workbookViewId="0"/>
  </sheetViews>
  <sheetFormatPr defaultRowHeight="16.5" x14ac:dyDescent="0.3"/>
  <cols>
    <col min="1" max="1" width="3.625" customWidth="1"/>
    <col min="2" max="2" width="26.875" customWidth="1"/>
    <col min="3" max="3" width="12.5" customWidth="1"/>
    <col min="4" max="4" width="5.625" customWidth="1"/>
    <col min="5" max="5" width="15.75" customWidth="1"/>
    <col min="6" max="6" width="9.125" customWidth="1"/>
    <col min="7" max="7" width="12.5" customWidth="1"/>
    <col min="8" max="8" width="7.375" customWidth="1"/>
    <col min="9" max="9" width="18.75" style="17" customWidth="1"/>
    <col min="10" max="10" width="9.625" customWidth="1"/>
    <col min="11" max="11" width="12.5" customWidth="1"/>
    <col min="12" max="12" width="3.5" customWidth="1"/>
    <col min="13" max="13" width="18.75" style="17" customWidth="1"/>
    <col min="14" max="14" width="9.125" customWidth="1"/>
    <col min="15" max="15" width="12.5" customWidth="1"/>
  </cols>
  <sheetData>
    <row r="1" spans="2:15" s="4" customFormat="1" ht="30" customHeight="1" x14ac:dyDescent="0.3">
      <c r="B1" s="26" t="s">
        <v>57</v>
      </c>
      <c r="C1" s="51"/>
      <c r="D1" s="12"/>
      <c r="E1" s="52" t="s">
        <v>0</v>
      </c>
      <c r="F1" s="52"/>
      <c r="G1" s="51"/>
      <c r="H1" s="12"/>
      <c r="I1" s="53" t="s">
        <v>1</v>
      </c>
      <c r="J1" s="53"/>
      <c r="K1" s="49"/>
      <c r="L1" s="12"/>
      <c r="M1" s="53" t="s">
        <v>58</v>
      </c>
      <c r="N1" s="53"/>
      <c r="O1" s="49"/>
    </row>
    <row r="2" spans="2:15" s="2" customFormat="1" ht="51.75" customHeight="1" x14ac:dyDescent="0.3">
      <c r="B2" s="27"/>
      <c r="C2" s="51"/>
      <c r="D2" s="11"/>
      <c r="E2" s="30"/>
      <c r="F2" s="50" t="s">
        <v>50</v>
      </c>
      <c r="G2" s="51"/>
      <c r="H2" s="11"/>
      <c r="I2" s="28"/>
      <c r="J2" s="50" t="s">
        <v>50</v>
      </c>
      <c r="K2" s="49"/>
      <c r="L2" s="11"/>
      <c r="M2" s="44"/>
      <c r="N2" s="50" t="s">
        <v>50</v>
      </c>
      <c r="O2" s="49"/>
    </row>
    <row r="3" spans="2:15" ht="6" customHeight="1" x14ac:dyDescent="0.3">
      <c r="B3" s="29"/>
      <c r="E3" s="1"/>
      <c r="F3" s="50"/>
      <c r="G3" s="1"/>
      <c r="J3" s="50"/>
      <c r="N3" s="50"/>
    </row>
    <row r="4" spans="2:15" ht="16.5" customHeight="1" x14ac:dyDescent="0.3">
      <c r="B4" s="10"/>
      <c r="E4" s="1"/>
      <c r="G4" s="1"/>
    </row>
    <row r="5" spans="2:15" ht="16.5" customHeight="1" x14ac:dyDescent="0.3">
      <c r="B5" s="10"/>
      <c r="E5" s="1"/>
      <c r="G5" s="1"/>
    </row>
    <row r="6" spans="2:15" x14ac:dyDescent="0.3">
      <c r="B6" s="10"/>
    </row>
    <row r="7" spans="2:15" x14ac:dyDescent="0.3">
      <c r="B7" s="10"/>
    </row>
    <row r="8" spans="2:15" x14ac:dyDescent="0.3">
      <c r="B8" s="10"/>
    </row>
    <row r="9" spans="2:15" x14ac:dyDescent="0.3">
      <c r="B9" s="10"/>
    </row>
  </sheetData>
  <mergeCells count="10">
    <mergeCell ref="O1:O2"/>
    <mergeCell ref="F2:F3"/>
    <mergeCell ref="J2:J3"/>
    <mergeCell ref="N2:N3"/>
    <mergeCell ref="C1:C2"/>
    <mergeCell ref="E1:F1"/>
    <mergeCell ref="G1:G2"/>
    <mergeCell ref="I1:J1"/>
    <mergeCell ref="K1:K2"/>
    <mergeCell ref="M1:N1"/>
  </mergeCells>
  <phoneticPr fontId="2" type="noConversion"/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AF27D-052A-42E4-A9CE-2CB8DDB9558F}">
  <dimension ref="A1:G13"/>
  <sheetViews>
    <sheetView workbookViewId="0"/>
  </sheetViews>
  <sheetFormatPr defaultRowHeight="20.25" customHeight="1" x14ac:dyDescent="0.3"/>
  <cols>
    <col min="1" max="1" width="6.625" style="6" customWidth="1"/>
    <col min="2" max="2" width="16" style="6" customWidth="1"/>
    <col min="3" max="7" width="12.375" style="6" customWidth="1"/>
    <col min="8" max="16384" width="9" style="5"/>
  </cols>
  <sheetData>
    <row r="1" spans="1:7" ht="21.75" customHeight="1" x14ac:dyDescent="0.3">
      <c r="A1" s="31" t="s">
        <v>38</v>
      </c>
      <c r="B1" s="32" t="s">
        <v>39</v>
      </c>
      <c r="C1" s="33" t="s">
        <v>2</v>
      </c>
      <c r="D1" s="33" t="s">
        <v>3</v>
      </c>
      <c r="E1" s="33" t="s">
        <v>4</v>
      </c>
      <c r="F1" s="33" t="s">
        <v>5</v>
      </c>
      <c r="G1" s="34" t="s">
        <v>6</v>
      </c>
    </row>
    <row r="2" spans="1:7" ht="21.75" customHeight="1" x14ac:dyDescent="0.3">
      <c r="A2" s="35" t="s">
        <v>7</v>
      </c>
      <c r="B2" s="36">
        <f>SUM(C2:G2)</f>
        <v>0</v>
      </c>
      <c r="C2" s="18">
        <f>SUMIFS('T3'!$E:$E,   'T3'!$F:$F,'V2'!$A2,   'T3'!$A:$A,'V2'!C$1)</f>
        <v>0</v>
      </c>
      <c r="D2" s="18">
        <f>SUMIFS('T3'!$E:$E,   'T3'!$F:$F,'V2'!$A2,   'T3'!$A:$A,'V2'!D$1)</f>
        <v>0</v>
      </c>
      <c r="E2" s="18">
        <f>SUMIFS('T3'!$E:$E,   'T3'!$F:$F,'V2'!$A2,   'T3'!$A:$A,'V2'!E$1)</f>
        <v>0</v>
      </c>
      <c r="F2" s="18">
        <f>SUMIFS('T3'!$E:$E,   'T3'!$F:$F,'V2'!$A2,   'T3'!$A:$A,'V2'!F$1)</f>
        <v>0</v>
      </c>
      <c r="G2" s="18">
        <f>SUMIFS('T3'!$E:$E,   'T3'!$F:$F,'V2'!$A2,   'T3'!$A:$A,'V2'!G$1)</f>
        <v>0</v>
      </c>
    </row>
    <row r="3" spans="1:7" ht="21.75" customHeight="1" x14ac:dyDescent="0.3">
      <c r="A3" s="35" t="s">
        <v>8</v>
      </c>
      <c r="B3" s="36">
        <f t="shared" ref="B3:B13" si="0">SUM(C3:G3)</f>
        <v>0</v>
      </c>
      <c r="C3" s="18">
        <f>SUMIFS('T3'!$E:$E,   'T3'!$F:$F,'V2'!$A3,   'T3'!$A:$A,'V2'!C$1)</f>
        <v>0</v>
      </c>
      <c r="D3" s="18">
        <f>SUMIFS('T3'!$E:$E,   'T3'!$F:$F,'V2'!$A3,   'T3'!$A:$A,'V2'!D$1)</f>
        <v>0</v>
      </c>
      <c r="E3" s="18">
        <f>SUMIFS('T3'!$E:$E,   'T3'!$F:$F,'V2'!$A3,   'T3'!$A:$A,'V2'!E$1)</f>
        <v>0</v>
      </c>
      <c r="F3" s="18">
        <f>SUMIFS('T3'!$E:$E,   'T3'!$F:$F,'V2'!$A3,   'T3'!$A:$A,'V2'!F$1)</f>
        <v>0</v>
      </c>
      <c r="G3" s="18">
        <f>SUMIFS('T3'!$E:$E,   'T3'!$F:$F,'V2'!$A3,   'T3'!$A:$A,'V2'!G$1)</f>
        <v>0</v>
      </c>
    </row>
    <row r="4" spans="1:7" ht="21.75" customHeight="1" x14ac:dyDescent="0.3">
      <c r="A4" s="35" t="s">
        <v>9</v>
      </c>
      <c r="B4" s="36">
        <f t="shared" si="0"/>
        <v>0</v>
      </c>
      <c r="C4" s="18">
        <f>SUMIFS('T3'!$E:$E,   'T3'!$F:$F,'V2'!$A4,   'T3'!$A:$A,'V2'!C$1)</f>
        <v>0</v>
      </c>
      <c r="D4" s="18">
        <f>SUMIFS('T3'!$E:$E,   'T3'!$F:$F,'V2'!$A4,   'T3'!$A:$A,'V2'!D$1)</f>
        <v>0</v>
      </c>
      <c r="E4" s="18">
        <f>SUMIFS('T3'!$E:$E,   'T3'!$F:$F,'V2'!$A4,   'T3'!$A:$A,'V2'!E$1)</f>
        <v>0</v>
      </c>
      <c r="F4" s="18">
        <f>SUMIFS('T3'!$E:$E,   'T3'!$F:$F,'V2'!$A4,   'T3'!$A:$A,'V2'!F$1)</f>
        <v>0</v>
      </c>
      <c r="G4" s="18">
        <f>SUMIFS('T3'!$E:$E,   'T3'!$F:$F,'V2'!$A4,   'T3'!$A:$A,'V2'!G$1)</f>
        <v>0</v>
      </c>
    </row>
    <row r="5" spans="1:7" ht="21.75" customHeight="1" x14ac:dyDescent="0.3">
      <c r="A5" s="35" t="s">
        <v>10</v>
      </c>
      <c r="B5" s="36">
        <f t="shared" si="0"/>
        <v>0</v>
      </c>
      <c r="C5" s="18">
        <f>SUMIFS('T3'!$E:$E,   'T3'!$F:$F,'V2'!$A5,   'T3'!$A:$A,'V2'!C$1)</f>
        <v>0</v>
      </c>
      <c r="D5" s="18">
        <f>SUMIFS('T3'!$E:$E,   'T3'!$F:$F,'V2'!$A5,   'T3'!$A:$A,'V2'!D$1)</f>
        <v>0</v>
      </c>
      <c r="E5" s="18">
        <f>SUMIFS('T3'!$E:$E,   'T3'!$F:$F,'V2'!$A5,   'T3'!$A:$A,'V2'!E$1)</f>
        <v>0</v>
      </c>
      <c r="F5" s="18">
        <f>SUMIFS('T3'!$E:$E,   'T3'!$F:$F,'V2'!$A5,   'T3'!$A:$A,'V2'!F$1)</f>
        <v>0</v>
      </c>
      <c r="G5" s="18">
        <f>SUMIFS('T3'!$E:$E,   'T3'!$F:$F,'V2'!$A5,   'T3'!$A:$A,'V2'!G$1)</f>
        <v>0</v>
      </c>
    </row>
    <row r="6" spans="1:7" ht="21.75" customHeight="1" x14ac:dyDescent="0.3">
      <c r="A6" s="35" t="s">
        <v>11</v>
      </c>
      <c r="B6" s="36">
        <f t="shared" si="0"/>
        <v>0</v>
      </c>
      <c r="C6" s="18">
        <f>SUMIFS('T3'!$E:$E,   'T3'!$F:$F,'V2'!$A6,   'T3'!$A:$A,'V2'!C$1)</f>
        <v>0</v>
      </c>
      <c r="D6" s="18">
        <f>SUMIFS('T3'!$E:$E,   'T3'!$F:$F,'V2'!$A6,   'T3'!$A:$A,'V2'!D$1)</f>
        <v>0</v>
      </c>
      <c r="E6" s="18">
        <f>SUMIFS('T3'!$E:$E,   'T3'!$F:$F,'V2'!$A6,   'T3'!$A:$A,'V2'!E$1)</f>
        <v>0</v>
      </c>
      <c r="F6" s="18">
        <f>SUMIFS('T3'!$E:$E,   'T3'!$F:$F,'V2'!$A6,   'T3'!$A:$A,'V2'!F$1)</f>
        <v>0</v>
      </c>
      <c r="G6" s="18">
        <f>SUMIFS('T3'!$E:$E,   'T3'!$F:$F,'V2'!$A6,   'T3'!$A:$A,'V2'!G$1)</f>
        <v>0</v>
      </c>
    </row>
    <row r="7" spans="1:7" ht="21.75" customHeight="1" x14ac:dyDescent="0.3">
      <c r="A7" s="35" t="s">
        <v>12</v>
      </c>
      <c r="B7" s="36">
        <f t="shared" si="0"/>
        <v>0</v>
      </c>
      <c r="C7" s="18">
        <f>SUMIFS('T3'!$E:$E,   'T3'!$F:$F,'V2'!$A7,   'T3'!$A:$A,'V2'!C$1)</f>
        <v>0</v>
      </c>
      <c r="D7" s="18">
        <f>SUMIFS('T3'!$E:$E,   'T3'!$F:$F,'V2'!$A7,   'T3'!$A:$A,'V2'!D$1)</f>
        <v>0</v>
      </c>
      <c r="E7" s="18">
        <f>SUMIFS('T3'!$E:$E,   'T3'!$F:$F,'V2'!$A7,   'T3'!$A:$A,'V2'!E$1)</f>
        <v>0</v>
      </c>
      <c r="F7" s="18">
        <f>SUMIFS('T3'!$E:$E,   'T3'!$F:$F,'V2'!$A7,   'T3'!$A:$A,'V2'!F$1)</f>
        <v>0</v>
      </c>
      <c r="G7" s="18">
        <f>SUMIFS('T3'!$E:$E,   'T3'!$F:$F,'V2'!$A7,   'T3'!$A:$A,'V2'!G$1)</f>
        <v>0</v>
      </c>
    </row>
    <row r="8" spans="1:7" ht="21.75" customHeight="1" x14ac:dyDescent="0.3">
      <c r="A8" s="35" t="s">
        <v>13</v>
      </c>
      <c r="B8" s="36">
        <f t="shared" si="0"/>
        <v>0</v>
      </c>
      <c r="C8" s="18">
        <f>SUMIFS('T3'!$E:$E,   'T3'!$F:$F,'V2'!$A8,   'T3'!$A:$A,'V2'!C$1)</f>
        <v>0</v>
      </c>
      <c r="D8" s="18">
        <f>SUMIFS('T3'!$E:$E,   'T3'!$F:$F,'V2'!$A8,   'T3'!$A:$A,'V2'!D$1)</f>
        <v>0</v>
      </c>
      <c r="E8" s="18">
        <f>SUMIFS('T3'!$E:$E,   'T3'!$F:$F,'V2'!$A8,   'T3'!$A:$A,'V2'!E$1)</f>
        <v>0</v>
      </c>
      <c r="F8" s="18">
        <f>SUMIFS('T3'!$E:$E,   'T3'!$F:$F,'V2'!$A8,   'T3'!$A:$A,'V2'!F$1)</f>
        <v>0</v>
      </c>
      <c r="G8" s="18">
        <f>SUMIFS('T3'!$E:$E,   'T3'!$F:$F,'V2'!$A8,   'T3'!$A:$A,'V2'!G$1)</f>
        <v>0</v>
      </c>
    </row>
    <row r="9" spans="1:7" ht="21.75" customHeight="1" x14ac:dyDescent="0.3">
      <c r="A9" s="35" t="s">
        <v>14</v>
      </c>
      <c r="B9" s="36">
        <f t="shared" si="0"/>
        <v>0</v>
      </c>
      <c r="C9" s="18">
        <f>SUMIFS('T3'!$E:$E,   'T3'!$F:$F,'V2'!$A9,   'T3'!$A:$A,'V2'!C$1)</f>
        <v>0</v>
      </c>
      <c r="D9" s="18">
        <f>SUMIFS('T3'!$E:$E,   'T3'!$F:$F,'V2'!$A9,   'T3'!$A:$A,'V2'!D$1)</f>
        <v>0</v>
      </c>
      <c r="E9" s="18">
        <f>SUMIFS('T3'!$E:$E,   'T3'!$F:$F,'V2'!$A9,   'T3'!$A:$A,'V2'!E$1)</f>
        <v>0</v>
      </c>
      <c r="F9" s="18">
        <f>SUMIFS('T3'!$E:$E,   'T3'!$F:$F,'V2'!$A9,   'T3'!$A:$A,'V2'!F$1)</f>
        <v>0</v>
      </c>
      <c r="G9" s="18">
        <f>SUMIFS('T3'!$E:$E,   'T3'!$F:$F,'V2'!$A9,   'T3'!$A:$A,'V2'!G$1)</f>
        <v>0</v>
      </c>
    </row>
    <row r="10" spans="1:7" ht="21.75" customHeight="1" x14ac:dyDescent="0.3">
      <c r="A10" s="35" t="s">
        <v>15</v>
      </c>
      <c r="B10" s="36">
        <f t="shared" si="0"/>
        <v>0</v>
      </c>
      <c r="C10" s="18">
        <f>SUMIFS('T3'!$E:$E,   'T3'!$F:$F,'V2'!$A10,   'T3'!$A:$A,'V2'!C$1)</f>
        <v>0</v>
      </c>
      <c r="D10" s="18">
        <f>SUMIFS('T3'!$E:$E,   'T3'!$F:$F,'V2'!$A10,   'T3'!$A:$A,'V2'!D$1)</f>
        <v>0</v>
      </c>
      <c r="E10" s="18">
        <f>SUMIFS('T3'!$E:$E,   'T3'!$F:$F,'V2'!$A10,   'T3'!$A:$A,'V2'!E$1)</f>
        <v>0</v>
      </c>
      <c r="F10" s="18">
        <f>SUMIFS('T3'!$E:$E,   'T3'!$F:$F,'V2'!$A10,   'T3'!$A:$A,'V2'!F$1)</f>
        <v>0</v>
      </c>
      <c r="G10" s="18">
        <f>SUMIFS('T3'!$E:$E,   'T3'!$F:$F,'V2'!$A10,   'T3'!$A:$A,'V2'!G$1)</f>
        <v>0</v>
      </c>
    </row>
    <row r="11" spans="1:7" ht="21.75" customHeight="1" x14ac:dyDescent="0.3">
      <c r="A11" s="35" t="s">
        <v>16</v>
      </c>
      <c r="B11" s="36">
        <f t="shared" si="0"/>
        <v>0</v>
      </c>
      <c r="C11" s="18">
        <f>SUMIFS('T3'!$E:$E,   'T3'!$F:$F,'V2'!$A11,   'T3'!$A:$A,'V2'!C$1)</f>
        <v>0</v>
      </c>
      <c r="D11" s="18">
        <f>SUMIFS('T3'!$E:$E,   'T3'!$F:$F,'V2'!$A11,   'T3'!$A:$A,'V2'!D$1)</f>
        <v>0</v>
      </c>
      <c r="E11" s="18">
        <f>SUMIFS('T3'!$E:$E,   'T3'!$F:$F,'V2'!$A11,   'T3'!$A:$A,'V2'!E$1)</f>
        <v>0</v>
      </c>
      <c r="F11" s="18">
        <f>SUMIFS('T3'!$E:$E,   'T3'!$F:$F,'V2'!$A11,   'T3'!$A:$A,'V2'!F$1)</f>
        <v>0</v>
      </c>
      <c r="G11" s="18">
        <f>SUMIFS('T3'!$E:$E,   'T3'!$F:$F,'V2'!$A11,   'T3'!$A:$A,'V2'!G$1)</f>
        <v>0</v>
      </c>
    </row>
    <row r="12" spans="1:7" ht="21.75" customHeight="1" x14ac:dyDescent="0.3">
      <c r="A12" s="35" t="s">
        <v>36</v>
      </c>
      <c r="B12" s="36">
        <f t="shared" si="0"/>
        <v>0</v>
      </c>
      <c r="C12" s="18">
        <f>SUMIFS('T3'!$E:$E,   'T3'!$F:$F,'V2'!$A12,   'T3'!$A:$A,'V2'!C$1)</f>
        <v>0</v>
      </c>
      <c r="D12" s="18">
        <f>SUMIFS('T3'!$E:$E,   'T3'!$F:$F,'V2'!$A12,   'T3'!$A:$A,'V2'!D$1)</f>
        <v>0</v>
      </c>
      <c r="E12" s="18">
        <f>SUMIFS('T3'!$E:$E,   'T3'!$F:$F,'V2'!$A12,   'T3'!$A:$A,'V2'!E$1)</f>
        <v>0</v>
      </c>
      <c r="F12" s="18">
        <f>SUMIFS('T3'!$E:$E,   'T3'!$F:$F,'V2'!$A12,   'T3'!$A:$A,'V2'!F$1)</f>
        <v>0</v>
      </c>
      <c r="G12" s="18">
        <f>SUMIFS('T3'!$E:$E,   'T3'!$F:$F,'V2'!$A12,   'T3'!$A:$A,'V2'!G$1)</f>
        <v>0</v>
      </c>
    </row>
    <row r="13" spans="1:7" ht="21.75" customHeight="1" x14ac:dyDescent="0.3">
      <c r="A13" s="37" t="s">
        <v>37</v>
      </c>
      <c r="B13" s="38">
        <f t="shared" si="0"/>
        <v>0</v>
      </c>
      <c r="C13" s="19">
        <f>SUMIFS('T3'!$E:$E,   'T3'!$F:$F,'V2'!$A13,   'T3'!$A:$A,'V2'!C$1)</f>
        <v>0</v>
      </c>
      <c r="D13" s="19">
        <f>SUMIFS('T3'!$E:$E,   'T3'!$F:$F,'V2'!$A13,   'T3'!$A:$A,'V2'!D$1)</f>
        <v>0</v>
      </c>
      <c r="E13" s="19">
        <f>SUMIFS('T3'!$E:$E,   'T3'!$F:$F,'V2'!$A13,   'T3'!$A:$A,'V2'!E$1)</f>
        <v>0</v>
      </c>
      <c r="F13" s="19">
        <f>SUMIFS('T3'!$E:$E,   'T3'!$F:$F,'V2'!$A13,   'T3'!$A:$A,'V2'!F$1)</f>
        <v>0</v>
      </c>
      <c r="G13" s="19">
        <f>SUMIFS('T3'!$E:$E,   'T3'!$F:$F,'V2'!$A13,   'T3'!$A:$A,'V2'!G$1)</f>
        <v>0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B7FE6-FAD6-4FC1-8C59-D8FA83C51E98}">
  <dimension ref="A1:E27"/>
  <sheetViews>
    <sheetView workbookViewId="0"/>
  </sheetViews>
  <sheetFormatPr defaultRowHeight="16.5" x14ac:dyDescent="0.3"/>
  <cols>
    <col min="1" max="2" width="17.5" customWidth="1"/>
    <col min="3" max="4" width="18.625" customWidth="1"/>
    <col min="5" max="5" width="12.625" style="42" customWidth="1"/>
  </cols>
  <sheetData>
    <row r="1" spans="1:5" ht="20.25" customHeight="1" x14ac:dyDescent="0.3">
      <c r="A1" s="33" t="s">
        <v>17</v>
      </c>
      <c r="B1" s="33" t="s">
        <v>18</v>
      </c>
      <c r="C1" s="33" t="s">
        <v>54</v>
      </c>
      <c r="D1" s="33" t="s">
        <v>55</v>
      </c>
      <c r="E1" s="39" t="s">
        <v>56</v>
      </c>
    </row>
    <row r="2" spans="1:5" ht="15.75" customHeight="1" x14ac:dyDescent="0.3">
      <c r="A2" s="20" t="s">
        <v>2</v>
      </c>
      <c r="B2" s="22"/>
      <c r="C2" s="24">
        <f>SUM(C3:C6)</f>
        <v>17720</v>
      </c>
      <c r="D2" s="24">
        <f>SUM(D3:D6)</f>
        <v>572444400</v>
      </c>
      <c r="E2" s="40">
        <f>IFERROR(D2/C2,"")</f>
        <v>32304.988713318286</v>
      </c>
    </row>
    <row r="3" spans="1:5" x14ac:dyDescent="0.3">
      <c r="A3" s="13"/>
      <c r="B3" s="23" t="s">
        <v>19</v>
      </c>
      <c r="C3" s="25">
        <f>SUMIFS('T3'!$D:$D,   'T3'!$A:$A, $A$2,   'T3'!$B:$B,'V3'!$B3)</f>
        <v>8860</v>
      </c>
      <c r="D3" s="25">
        <f>SUMIFS('T3'!$E:$E,   'T3'!$A:$A, $A$2,   'T3'!$B:$B,'V3'!$B3)</f>
        <v>336231900</v>
      </c>
      <c r="E3" s="41">
        <f>IFERROR(D3/C3,"")</f>
        <v>37949.424379232507</v>
      </c>
    </row>
    <row r="4" spans="1:5" x14ac:dyDescent="0.3">
      <c r="A4" s="13"/>
      <c r="B4" s="23" t="s">
        <v>20</v>
      </c>
      <c r="C4" s="25">
        <f>SUMIFS('T3'!$D:$D,   'T3'!$A:$A, $A$2,   'T3'!$B:$B,'V3'!$B4)</f>
        <v>0</v>
      </c>
      <c r="D4" s="25">
        <f>SUMIFS('T3'!$E:$E,   'T3'!$A:$A, $A$2,   'T3'!$B:$B,'V3'!$B4)</f>
        <v>0</v>
      </c>
      <c r="E4" s="41" t="str">
        <f>IFERROR(D4/C4,"")</f>
        <v/>
      </c>
    </row>
    <row r="5" spans="1:5" x14ac:dyDescent="0.3">
      <c r="A5" s="13"/>
      <c r="B5" s="23" t="s">
        <v>21</v>
      </c>
      <c r="C5" s="25">
        <f>SUMIFS('T3'!$D:$D,   'T3'!$A:$A, $A$2,   'T3'!$B:$B,'V3'!$B5)</f>
        <v>4524</v>
      </c>
      <c r="D5" s="25">
        <f>SUMIFS('T3'!$E:$E,   'T3'!$A:$A, $A$2,   'T3'!$B:$B,'V3'!$B5)</f>
        <v>122340400</v>
      </c>
      <c r="E5" s="41">
        <f t="shared" ref="E5:E27" si="0">IFERROR(D5/C5,"")</f>
        <v>27042.528735632182</v>
      </c>
    </row>
    <row r="6" spans="1:5" x14ac:dyDescent="0.3">
      <c r="A6" s="21"/>
      <c r="B6" s="23" t="s">
        <v>22</v>
      </c>
      <c r="C6" s="25">
        <f>SUMIFS('T3'!$D:$D,   'T3'!$A:$A, $A$2,   'T3'!$B:$B,'V3'!$B6)</f>
        <v>4336</v>
      </c>
      <c r="D6" s="25">
        <f>SUMIFS('T3'!$E:$E,   'T3'!$A:$A, $A$2,   'T3'!$B:$B,'V3'!$B6)</f>
        <v>113872100</v>
      </c>
      <c r="E6" s="41">
        <f>IFERROR(D6/C6,"")</f>
        <v>26262.015682656827</v>
      </c>
    </row>
    <row r="7" spans="1:5" ht="15.75" customHeight="1" x14ac:dyDescent="0.3">
      <c r="A7" s="20" t="s">
        <v>3</v>
      </c>
      <c r="B7" s="22"/>
      <c r="C7" s="24">
        <f>SUM(C8:C11)</f>
        <v>77297</v>
      </c>
      <c r="D7" s="24">
        <f>SUM(D8:D11)</f>
        <v>1937380700</v>
      </c>
      <c r="E7" s="40">
        <f t="shared" si="0"/>
        <v>25064.112449383545</v>
      </c>
    </row>
    <row r="8" spans="1:5" x14ac:dyDescent="0.3">
      <c r="A8" s="13"/>
      <c r="B8" s="23" t="s">
        <v>20</v>
      </c>
      <c r="C8" s="25">
        <f>SUMIFS('T3'!$D:$D,   'T3'!$A:$A, $A$7,   'T3'!$B:$B,'V3'!$B8)</f>
        <v>17760</v>
      </c>
      <c r="D8" s="25">
        <f>SUMIFS('T3'!$E:$E,   'T3'!$A:$A, $A$7,   'T3'!$B:$B,'V3'!$B8)</f>
        <v>420614400</v>
      </c>
      <c r="E8" s="41">
        <f>IFERROR(D8/C8,"")</f>
        <v>23683.243243243243</v>
      </c>
    </row>
    <row r="9" spans="1:5" x14ac:dyDescent="0.3">
      <c r="A9" s="13"/>
      <c r="B9" s="23" t="s">
        <v>3</v>
      </c>
      <c r="C9" s="25">
        <f>SUMIFS('T3'!$D:$D,   'T3'!$A:$A, $A$7,   'T3'!$B:$B,'V3'!$B9)</f>
        <v>43429</v>
      </c>
      <c r="D9" s="25">
        <f>SUMIFS('T3'!$E:$E,   'T3'!$A:$A, $A$7,   'T3'!$B:$B,'V3'!$B9)</f>
        <v>1169511100</v>
      </c>
      <c r="E9" s="41">
        <f t="shared" ref="E9:E11" si="1">IFERROR(D9/C9,"")</f>
        <v>26929.266158557646</v>
      </c>
    </row>
    <row r="10" spans="1:5" x14ac:dyDescent="0.3">
      <c r="A10" s="13"/>
      <c r="B10" s="23" t="s">
        <v>23</v>
      </c>
      <c r="C10" s="25">
        <f>SUMIFS('T3'!$D:$D,   'T3'!$A:$A, $A$7,   'T3'!$B:$B,'V3'!$B10)</f>
        <v>332</v>
      </c>
      <c r="D10" s="25">
        <f>SUMIFS('T3'!$E:$E,   'T3'!$A:$A, $A$7,   'T3'!$B:$B,'V3'!$B10)</f>
        <v>44103100</v>
      </c>
      <c r="E10" s="41">
        <f t="shared" si="1"/>
        <v>132840.6626506024</v>
      </c>
    </row>
    <row r="11" spans="1:5" x14ac:dyDescent="0.3">
      <c r="A11" s="21"/>
      <c r="B11" s="23" t="s">
        <v>24</v>
      </c>
      <c r="C11" s="25">
        <f>SUMIFS('T3'!$D:$D,   'T3'!$A:$A, $A$7,   'T3'!$B:$B,'V3'!$B11)</f>
        <v>15776</v>
      </c>
      <c r="D11" s="25">
        <f>SUMIFS('T3'!$E:$E,   'T3'!$A:$A, $A$7,   'T3'!$B:$B,'V3'!$B11)</f>
        <v>303152100</v>
      </c>
      <c r="E11" s="41">
        <f t="shared" si="1"/>
        <v>19216.030679513184</v>
      </c>
    </row>
    <row r="12" spans="1:5" ht="15.75" customHeight="1" x14ac:dyDescent="0.3">
      <c r="A12" s="20" t="s">
        <v>4</v>
      </c>
      <c r="B12" s="22"/>
      <c r="C12" s="24">
        <f>SUM(C13:C16)</f>
        <v>39300</v>
      </c>
      <c r="D12" s="24">
        <f>SUM(D13:D16)</f>
        <v>1195785900</v>
      </c>
      <c r="E12" s="40">
        <f t="shared" si="0"/>
        <v>30427.122137404582</v>
      </c>
    </row>
    <row r="13" spans="1:5" x14ac:dyDescent="0.3">
      <c r="A13" s="13"/>
      <c r="B13" s="23" t="s">
        <v>25</v>
      </c>
      <c r="C13" s="25">
        <f>SUMIFS('T3'!$D:$D,   'T3'!$A:$A, $A$12,   'T3'!$B:$B,'V3'!$B13)</f>
        <v>0</v>
      </c>
      <c r="D13" s="25">
        <f>SUMIFS('T3'!$E:$E,   'T3'!$A:$A, $A$12,   'T3'!$B:$B,'V3'!$B13)</f>
        <v>0</v>
      </c>
      <c r="E13" s="41" t="str">
        <f t="shared" si="0"/>
        <v/>
      </c>
    </row>
    <row r="14" spans="1:5" x14ac:dyDescent="0.3">
      <c r="A14" s="13"/>
      <c r="B14" s="23" t="s">
        <v>68</v>
      </c>
      <c r="C14" s="25">
        <f>SUMIFS('T3'!$D:$D,   'T3'!$A:$A, $A$12,   'T3'!$B:$B,'V3'!$B14)</f>
        <v>1615</v>
      </c>
      <c r="D14" s="25">
        <f>SUMIFS('T3'!$E:$E,   'T3'!$A:$A, $A$12,   'T3'!$B:$B,'V3'!$B14)</f>
        <v>77379400</v>
      </c>
      <c r="E14" s="41">
        <f t="shared" si="0"/>
        <v>47912.941176470587</v>
      </c>
    </row>
    <row r="15" spans="1:5" x14ac:dyDescent="0.3">
      <c r="A15" s="13"/>
      <c r="B15" s="23" t="s">
        <v>27</v>
      </c>
      <c r="C15" s="25">
        <f>SUMIFS('T3'!$D:$D,   'T3'!$A:$A, $A$12,   'T3'!$B:$B,'V3'!$B15)</f>
        <v>1547</v>
      </c>
      <c r="D15" s="25">
        <f>SUMIFS('T3'!$E:$E,   'T3'!$A:$A, $A$12,   'T3'!$B:$B,'V3'!$B15)</f>
        <v>49747300</v>
      </c>
      <c r="E15" s="41">
        <f t="shared" si="0"/>
        <v>32157.272139625082</v>
      </c>
    </row>
    <row r="16" spans="1:5" x14ac:dyDescent="0.3">
      <c r="A16" s="21"/>
      <c r="B16" s="23" t="s">
        <v>28</v>
      </c>
      <c r="C16" s="25">
        <f>SUMIFS('T3'!$D:$D,   'T3'!$A:$A, $A$12,   'T3'!$B:$B,'V3'!$B16)</f>
        <v>36138</v>
      </c>
      <c r="D16" s="25">
        <f>SUMIFS('T3'!$E:$E,   'T3'!$A:$A, $A$12,   'T3'!$B:$B,'V3'!$B16)</f>
        <v>1068659200</v>
      </c>
      <c r="E16" s="41">
        <f t="shared" si="0"/>
        <v>29571.619901488739</v>
      </c>
    </row>
    <row r="17" spans="1:5" ht="15.75" customHeight="1" x14ac:dyDescent="0.3">
      <c r="A17" s="20" t="s">
        <v>5</v>
      </c>
      <c r="B17" s="22"/>
      <c r="C17" s="24">
        <f>SUM(C18:C22)</f>
        <v>83922</v>
      </c>
      <c r="D17" s="24">
        <f>SUM(D18:D22)</f>
        <v>1849658900</v>
      </c>
      <c r="E17" s="40">
        <f t="shared" si="0"/>
        <v>22040.21472319535</v>
      </c>
    </row>
    <row r="18" spans="1:5" x14ac:dyDescent="0.3">
      <c r="A18" s="13"/>
      <c r="B18" s="23" t="s">
        <v>20</v>
      </c>
      <c r="C18" s="25">
        <f>SUMIFS('T3'!$D:$D,   'T3'!$A:$A, $A$17,   'T3'!$B:$B,'V3'!$B18)</f>
        <v>51355</v>
      </c>
      <c r="D18" s="25">
        <f>SUMIFS('T3'!$E:$E,   'T3'!$A:$A, $A$17,   'T3'!$B:$B,'V3'!$B18)</f>
        <v>1086617400</v>
      </c>
      <c r="E18" s="41">
        <f t="shared" si="0"/>
        <v>21158.940706844514</v>
      </c>
    </row>
    <row r="19" spans="1:5" x14ac:dyDescent="0.3">
      <c r="A19" s="13"/>
      <c r="B19" s="23" t="s">
        <v>29</v>
      </c>
      <c r="C19" s="25">
        <f>SUMIFS('T3'!$D:$D,   'T3'!$A:$A, $A$17,   'T3'!$B:$B,'V3'!$B19)</f>
        <v>1541</v>
      </c>
      <c r="D19" s="25">
        <f>SUMIFS('T3'!$E:$E,   'T3'!$A:$A, $A$17,   'T3'!$B:$B,'V3'!$B19)</f>
        <v>76646100</v>
      </c>
      <c r="E19" s="41">
        <f t="shared" si="0"/>
        <v>49737.897469175863</v>
      </c>
    </row>
    <row r="20" spans="1:5" x14ac:dyDescent="0.3">
      <c r="A20" s="13"/>
      <c r="B20" s="23" t="s">
        <v>30</v>
      </c>
      <c r="C20" s="25">
        <f>SUMIFS('T3'!$D:$D,   'T3'!$A:$A, $A$17,   'T3'!$B:$B,'V3'!$B20)</f>
        <v>19143</v>
      </c>
      <c r="D20" s="25">
        <f>SUMIFS('T3'!$E:$E,   'T3'!$A:$A, $A$17,   'T3'!$B:$B,'V3'!$B20)</f>
        <v>437136100</v>
      </c>
      <c r="E20" s="41">
        <f t="shared" si="0"/>
        <v>22835.297497779866</v>
      </c>
    </row>
    <row r="21" spans="1:5" x14ac:dyDescent="0.3">
      <c r="A21" s="13"/>
      <c r="B21" s="23" t="s">
        <v>31</v>
      </c>
      <c r="C21" s="25">
        <f>SUMIFS('T3'!$D:$D,   'T3'!$A:$A, $A$17,   'T3'!$B:$B,'V3'!$B21)</f>
        <v>455</v>
      </c>
      <c r="D21" s="25">
        <f>SUMIFS('T3'!$E:$E,   'T3'!$A:$A, $A$17,   'T3'!$B:$B,'V3'!$B21)</f>
        <v>20960800</v>
      </c>
      <c r="E21" s="41">
        <f t="shared" si="0"/>
        <v>46067.692307692305</v>
      </c>
    </row>
    <row r="22" spans="1:5" x14ac:dyDescent="0.3">
      <c r="A22" s="21"/>
      <c r="B22" s="23" t="s">
        <v>32</v>
      </c>
      <c r="C22" s="25">
        <f>SUMIFS('T3'!$D:$D,   'T3'!$A:$A, $A$17,   'T3'!$B:$B,'V3'!$B22)</f>
        <v>11428</v>
      </c>
      <c r="D22" s="25">
        <f>SUMIFS('T3'!$E:$E,   'T3'!$A:$A, $A$17,   'T3'!$B:$B,'V3'!$B22)</f>
        <v>228298500</v>
      </c>
      <c r="E22" s="41">
        <f t="shared" si="0"/>
        <v>19977.117605880296</v>
      </c>
    </row>
    <row r="23" spans="1:5" ht="15.75" customHeight="1" x14ac:dyDescent="0.3">
      <c r="A23" s="20" t="s">
        <v>6</v>
      </c>
      <c r="B23" s="22"/>
      <c r="C23" s="24">
        <f>SUM(C24:C27)</f>
        <v>64180</v>
      </c>
      <c r="D23" s="24">
        <f>SUM(D24:D27)</f>
        <v>1948562700</v>
      </c>
      <c r="E23" s="40">
        <f t="shared" si="0"/>
        <v>30360.902150202557</v>
      </c>
    </row>
    <row r="24" spans="1:5" x14ac:dyDescent="0.3">
      <c r="A24" s="13"/>
      <c r="B24" s="23" t="s">
        <v>20</v>
      </c>
      <c r="C24" s="25">
        <f>SUMIFS('T3'!$D:$D,   'T3'!$A:$A, $A$23,   'T3'!$B:$B,'V3'!$B24)</f>
        <v>0</v>
      </c>
      <c r="D24" s="25">
        <f>SUMIFS('T3'!$E:$E,   'T3'!$A:$A, $A$23,   'T3'!$B:$B,'V3'!$B24)</f>
        <v>0</v>
      </c>
      <c r="E24" s="41" t="str">
        <f t="shared" si="0"/>
        <v/>
      </c>
    </row>
    <row r="25" spans="1:5" x14ac:dyDescent="0.3">
      <c r="A25" s="13"/>
      <c r="B25" s="23" t="s">
        <v>33</v>
      </c>
      <c r="C25" s="25">
        <f>SUMIFS('T3'!$D:$D,   'T3'!$A:$A, $A$23,   'T3'!$B:$B,'V3'!$B25)</f>
        <v>17728</v>
      </c>
      <c r="D25" s="25">
        <f>SUMIFS('T3'!$E:$E,   'T3'!$A:$A, $A$23,   'T3'!$B:$B,'V3'!$B25)</f>
        <v>417064100</v>
      </c>
      <c r="E25" s="41">
        <f t="shared" si="0"/>
        <v>23525.727662454872</v>
      </c>
    </row>
    <row r="26" spans="1:5" x14ac:dyDescent="0.3">
      <c r="A26" s="13"/>
      <c r="B26" s="23" t="s">
        <v>34</v>
      </c>
      <c r="C26" s="25">
        <f>SUMIFS('T3'!$D:$D,   'T3'!$A:$A, $A$23,   'T3'!$B:$B,'V3'!$B26)</f>
        <v>24773</v>
      </c>
      <c r="D26" s="25">
        <f>SUMIFS('T3'!$E:$E,   'T3'!$A:$A, $A$23,   'T3'!$B:$B,'V3'!$B26)</f>
        <v>706282900</v>
      </c>
      <c r="E26" s="41">
        <f t="shared" si="0"/>
        <v>28510.188511686109</v>
      </c>
    </row>
    <row r="27" spans="1:5" x14ac:dyDescent="0.3">
      <c r="A27" s="21"/>
      <c r="B27" s="23" t="s">
        <v>35</v>
      </c>
      <c r="C27" s="25">
        <f>SUMIFS('T3'!$D:$D,   'T3'!$A:$A, $A$23,   'T3'!$B:$B,'V3'!$B27)</f>
        <v>21679</v>
      </c>
      <c r="D27" s="25">
        <f>SUMIFS('T3'!$E:$E,   'T3'!$A:$A, $A$23,   'T3'!$B:$B,'V3'!$B27)</f>
        <v>825215700</v>
      </c>
      <c r="E27" s="41">
        <f t="shared" si="0"/>
        <v>38065.210572443379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0EB27-672D-4EF6-8386-1348CE744739}">
  <dimension ref="A1:E3"/>
  <sheetViews>
    <sheetView zoomScale="160" zoomScaleNormal="160" workbookViewId="0"/>
  </sheetViews>
  <sheetFormatPr defaultRowHeight="16.5" x14ac:dyDescent="0.3"/>
  <cols>
    <col min="1" max="1" width="7.5" style="7" bestFit="1" customWidth="1"/>
    <col min="2" max="2" width="22.375" customWidth="1"/>
    <col min="3" max="3" width="4.25" customWidth="1"/>
    <col min="4" max="4" width="18" bestFit="1" customWidth="1"/>
    <col min="5" max="5" width="25.5" style="3" customWidth="1"/>
    <col min="6" max="6" width="13.75" customWidth="1"/>
  </cols>
  <sheetData>
    <row r="1" spans="1:5" x14ac:dyDescent="0.3">
      <c r="A1" s="7" t="s">
        <v>66</v>
      </c>
      <c r="B1" t="s">
        <v>67</v>
      </c>
      <c r="D1" t="s">
        <v>40</v>
      </c>
      <c r="E1" s="9">
        <v>202506</v>
      </c>
    </row>
    <row r="2" spans="1:5" x14ac:dyDescent="0.3">
      <c r="A2" s="45">
        <v>202506</v>
      </c>
      <c r="B2" s="15">
        <v>50000000000</v>
      </c>
      <c r="C2" s="16"/>
      <c r="D2" t="s">
        <v>58</v>
      </c>
      <c r="E2" s="43">
        <f>B2-'T2'!B2</f>
        <v>-2000000000</v>
      </c>
    </row>
    <row r="3" spans="1:5" x14ac:dyDescent="0.3">
      <c r="C3" s="16"/>
      <c r="D3" t="s">
        <v>57</v>
      </c>
      <c r="E3" s="14">
        <f>IFERROR('T1'!B2/'T2'!B2,"")</f>
        <v>0.96153846153846156</v>
      </c>
    </row>
  </sheetData>
  <autoFilter ref="A1:B1" xr:uid="{488F4143-E2D6-48A2-9B6A-5703735144DC}"/>
  <phoneticPr fontId="2" type="noConversion"/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17F13-6BD5-459C-82C4-00D44ED94AA4}">
  <dimension ref="A1:B2"/>
  <sheetViews>
    <sheetView zoomScale="160" zoomScaleNormal="160" workbookViewId="0"/>
  </sheetViews>
  <sheetFormatPr defaultRowHeight="16.5" x14ac:dyDescent="0.3"/>
  <cols>
    <col min="1" max="1" width="11" bestFit="1" customWidth="1"/>
    <col min="2" max="2" width="14" bestFit="1" customWidth="1"/>
  </cols>
  <sheetData>
    <row r="1" spans="1:2" x14ac:dyDescent="0.3">
      <c r="A1" t="s">
        <v>40</v>
      </c>
      <c r="B1" t="s">
        <v>0</v>
      </c>
    </row>
    <row r="2" spans="1:2" x14ac:dyDescent="0.3">
      <c r="A2" s="7" t="s">
        <v>41</v>
      </c>
      <c r="B2" s="8">
        <v>52000000000</v>
      </c>
    </row>
  </sheetData>
  <autoFilter ref="A1:B1" xr:uid="{8BAE3980-D760-4C93-A92B-21B96D32DFF0}"/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A9245-3FF7-47EC-89DB-C68926522053}">
  <dimension ref="A1:F50"/>
  <sheetViews>
    <sheetView workbookViewId="0"/>
  </sheetViews>
  <sheetFormatPr defaultRowHeight="16.5" x14ac:dyDescent="0.3"/>
  <cols>
    <col min="1" max="1" width="13" bestFit="1" customWidth="1"/>
    <col min="2" max="2" width="21" bestFit="1" customWidth="1"/>
    <col min="3" max="3" width="17.125" bestFit="1" customWidth="1"/>
    <col min="4" max="4" width="11" bestFit="1" customWidth="1"/>
    <col min="5" max="5" width="11.375" bestFit="1" customWidth="1"/>
    <col min="6" max="6" width="9" style="47"/>
  </cols>
  <sheetData>
    <row r="1" spans="1:6" x14ac:dyDescent="0.3">
      <c r="A1" t="s">
        <v>51</v>
      </c>
      <c r="B1" t="s">
        <v>52</v>
      </c>
      <c r="C1" t="s">
        <v>53</v>
      </c>
      <c r="D1" t="s">
        <v>54</v>
      </c>
      <c r="E1" t="s">
        <v>1</v>
      </c>
      <c r="F1" s="46" t="s">
        <v>38</v>
      </c>
    </row>
    <row r="2" spans="1:6" x14ac:dyDescent="0.3">
      <c r="A2" s="7" t="s">
        <v>2</v>
      </c>
      <c r="B2" s="7" t="s">
        <v>42</v>
      </c>
      <c r="C2" s="7" t="s">
        <v>59</v>
      </c>
      <c r="D2" s="8">
        <v>3771</v>
      </c>
      <c r="E2" s="8">
        <v>73712000</v>
      </c>
      <c r="F2" s="48"/>
    </row>
    <row r="3" spans="1:6" x14ac:dyDescent="0.3">
      <c r="A3" s="7" t="s">
        <v>3</v>
      </c>
      <c r="B3" s="7" t="s">
        <v>3</v>
      </c>
      <c r="C3" s="7" t="s">
        <v>45</v>
      </c>
      <c r="D3" s="8">
        <v>10620</v>
      </c>
      <c r="E3" s="8">
        <v>303936500</v>
      </c>
      <c r="F3" s="48"/>
    </row>
    <row r="4" spans="1:6" x14ac:dyDescent="0.3">
      <c r="A4" s="7" t="s">
        <v>2</v>
      </c>
      <c r="B4" s="7" t="s">
        <v>21</v>
      </c>
      <c r="C4" s="7" t="s">
        <v>59</v>
      </c>
      <c r="D4" s="8">
        <v>4524</v>
      </c>
      <c r="E4" s="8">
        <v>122340400</v>
      </c>
      <c r="F4" s="48"/>
    </row>
    <row r="5" spans="1:6" x14ac:dyDescent="0.3">
      <c r="A5" s="7" t="s">
        <v>5</v>
      </c>
      <c r="B5" s="7" t="s">
        <v>20</v>
      </c>
      <c r="C5" s="7" t="s">
        <v>43</v>
      </c>
      <c r="D5" s="8">
        <v>31374</v>
      </c>
      <c r="E5" s="8">
        <v>667767600</v>
      </c>
      <c r="F5" s="48"/>
    </row>
    <row r="6" spans="1:6" x14ac:dyDescent="0.3">
      <c r="A6" s="7" t="s">
        <v>5</v>
      </c>
      <c r="B6" s="7" t="s">
        <v>32</v>
      </c>
      <c r="C6" s="7" t="s">
        <v>59</v>
      </c>
      <c r="D6" s="8">
        <v>3980</v>
      </c>
      <c r="E6" s="8">
        <v>84960000</v>
      </c>
      <c r="F6" s="48"/>
    </row>
    <row r="7" spans="1:6" x14ac:dyDescent="0.3">
      <c r="A7" s="7" t="s">
        <v>4</v>
      </c>
      <c r="B7" s="7" t="s">
        <v>26</v>
      </c>
      <c r="C7" s="7" t="s">
        <v>44</v>
      </c>
      <c r="D7" s="8">
        <v>1322</v>
      </c>
      <c r="E7" s="8">
        <v>44756800</v>
      </c>
      <c r="F7" s="48"/>
    </row>
    <row r="8" spans="1:6" x14ac:dyDescent="0.3">
      <c r="A8" s="7" t="s">
        <v>5</v>
      </c>
      <c r="B8" s="7" t="s">
        <v>29</v>
      </c>
      <c r="C8" s="7" t="s">
        <v>60</v>
      </c>
      <c r="D8" s="8">
        <v>1541</v>
      </c>
      <c r="E8" s="8">
        <v>76646100</v>
      </c>
      <c r="F8" s="48"/>
    </row>
    <row r="9" spans="1:6" x14ac:dyDescent="0.3">
      <c r="A9" s="7" t="s">
        <v>3</v>
      </c>
      <c r="B9" s="7" t="s">
        <v>3</v>
      </c>
      <c r="C9" s="7" t="s">
        <v>60</v>
      </c>
      <c r="D9" s="8">
        <v>11752</v>
      </c>
      <c r="E9" s="8">
        <v>273226100</v>
      </c>
      <c r="F9" s="48"/>
    </row>
    <row r="10" spans="1:6" x14ac:dyDescent="0.3">
      <c r="A10" s="7" t="s">
        <v>6</v>
      </c>
      <c r="B10" s="7" t="s">
        <v>35</v>
      </c>
      <c r="C10" s="7" t="s">
        <v>61</v>
      </c>
      <c r="D10" s="8">
        <v>3777</v>
      </c>
      <c r="E10" s="8">
        <v>129999200</v>
      </c>
      <c r="F10" s="48"/>
    </row>
    <row r="11" spans="1:6" x14ac:dyDescent="0.3">
      <c r="A11" s="7" t="s">
        <v>4</v>
      </c>
      <c r="B11" s="7" t="s">
        <v>27</v>
      </c>
      <c r="C11" s="7" t="s">
        <v>62</v>
      </c>
      <c r="D11" s="8">
        <v>648</v>
      </c>
      <c r="E11" s="8">
        <v>29813200</v>
      </c>
      <c r="F11" s="48"/>
    </row>
    <row r="12" spans="1:6" x14ac:dyDescent="0.3">
      <c r="A12" s="7" t="s">
        <v>3</v>
      </c>
      <c r="B12" s="7" t="s">
        <v>24</v>
      </c>
      <c r="C12" s="7" t="s">
        <v>45</v>
      </c>
      <c r="D12" s="8">
        <v>7018</v>
      </c>
      <c r="E12" s="8">
        <v>110546600</v>
      </c>
      <c r="F12" s="48"/>
    </row>
    <row r="13" spans="1:6" x14ac:dyDescent="0.3">
      <c r="A13" s="7" t="s">
        <v>5</v>
      </c>
      <c r="B13" s="7" t="s">
        <v>20</v>
      </c>
      <c r="C13" s="7" t="s">
        <v>46</v>
      </c>
      <c r="D13" s="8">
        <v>19981</v>
      </c>
      <c r="E13" s="8">
        <v>418849800</v>
      </c>
      <c r="F13" s="48"/>
    </row>
    <row r="14" spans="1:6" x14ac:dyDescent="0.3">
      <c r="A14" s="7" t="s">
        <v>4</v>
      </c>
      <c r="B14" s="7" t="s">
        <v>28</v>
      </c>
      <c r="C14" s="7" t="s">
        <v>60</v>
      </c>
      <c r="D14" s="8">
        <v>10506</v>
      </c>
      <c r="E14" s="8">
        <v>349916900</v>
      </c>
      <c r="F14" s="48"/>
    </row>
    <row r="15" spans="1:6" x14ac:dyDescent="0.3">
      <c r="A15" s="7" t="s">
        <v>2</v>
      </c>
      <c r="B15" s="7" t="s">
        <v>22</v>
      </c>
      <c r="C15" s="7" t="s">
        <v>45</v>
      </c>
      <c r="D15" s="8">
        <v>351</v>
      </c>
      <c r="E15" s="8">
        <v>6160100</v>
      </c>
      <c r="F15" s="48"/>
    </row>
    <row r="16" spans="1:6" x14ac:dyDescent="0.3">
      <c r="A16" s="7" t="s">
        <v>3</v>
      </c>
      <c r="B16" s="7" t="s">
        <v>23</v>
      </c>
      <c r="C16" s="7" t="s">
        <v>47</v>
      </c>
      <c r="D16" s="8">
        <v>332</v>
      </c>
      <c r="E16" s="8">
        <v>44103100</v>
      </c>
      <c r="F16" s="48"/>
    </row>
    <row r="17" spans="1:6" x14ac:dyDescent="0.3">
      <c r="A17" s="7" t="s">
        <v>3</v>
      </c>
      <c r="B17" s="7" t="s">
        <v>3</v>
      </c>
      <c r="C17" s="7" t="s">
        <v>44</v>
      </c>
      <c r="D17" s="8">
        <v>7257</v>
      </c>
      <c r="E17" s="8">
        <v>194794200</v>
      </c>
      <c r="F17" s="48"/>
    </row>
    <row r="18" spans="1:6" x14ac:dyDescent="0.3">
      <c r="A18" s="7" t="s">
        <v>3</v>
      </c>
      <c r="B18" s="7" t="s">
        <v>3</v>
      </c>
      <c r="C18" s="7" t="s">
        <v>63</v>
      </c>
      <c r="D18" s="8">
        <v>13800</v>
      </c>
      <c r="E18" s="8">
        <v>397554300</v>
      </c>
      <c r="F18" s="48"/>
    </row>
    <row r="19" spans="1:6" x14ac:dyDescent="0.3">
      <c r="A19" s="7" t="s">
        <v>3</v>
      </c>
      <c r="B19" s="7" t="s">
        <v>24</v>
      </c>
      <c r="C19" s="7" t="s">
        <v>64</v>
      </c>
      <c r="D19" s="8">
        <v>8758</v>
      </c>
      <c r="E19" s="8">
        <v>192605500</v>
      </c>
      <c r="F19" s="48"/>
    </row>
    <row r="20" spans="1:6" x14ac:dyDescent="0.3">
      <c r="A20" s="7" t="s">
        <v>5</v>
      </c>
      <c r="B20" s="7" t="s">
        <v>30</v>
      </c>
      <c r="C20" s="7" t="s">
        <v>60</v>
      </c>
      <c r="D20" s="8">
        <v>2314</v>
      </c>
      <c r="E20" s="8">
        <v>107876300</v>
      </c>
      <c r="F20" s="48"/>
    </row>
    <row r="21" spans="1:6" x14ac:dyDescent="0.3">
      <c r="A21" s="7" t="s">
        <v>4</v>
      </c>
      <c r="B21" s="7" t="s">
        <v>28</v>
      </c>
      <c r="C21" s="7" t="s">
        <v>65</v>
      </c>
      <c r="D21" s="8">
        <v>5547</v>
      </c>
      <c r="E21" s="8">
        <v>105665300</v>
      </c>
      <c r="F21" s="48"/>
    </row>
    <row r="22" spans="1:6" x14ac:dyDescent="0.3">
      <c r="A22" s="7" t="s">
        <v>6</v>
      </c>
      <c r="B22" s="7" t="s">
        <v>34</v>
      </c>
      <c r="C22" s="7" t="s">
        <v>64</v>
      </c>
      <c r="D22" s="8">
        <v>17416</v>
      </c>
      <c r="E22" s="8">
        <v>474077600</v>
      </c>
      <c r="F22" s="48"/>
    </row>
    <row r="23" spans="1:6" x14ac:dyDescent="0.3">
      <c r="A23" s="7" t="s">
        <v>6</v>
      </c>
      <c r="B23" s="7" t="s">
        <v>35</v>
      </c>
      <c r="C23" s="7" t="s">
        <v>46</v>
      </c>
      <c r="D23" s="8">
        <v>9183</v>
      </c>
      <c r="E23" s="8">
        <v>405343700</v>
      </c>
      <c r="F23" s="48"/>
    </row>
    <row r="24" spans="1:6" x14ac:dyDescent="0.3">
      <c r="A24" s="7" t="s">
        <v>4</v>
      </c>
      <c r="B24" s="7" t="s">
        <v>28</v>
      </c>
      <c r="C24" s="7" t="s">
        <v>61</v>
      </c>
      <c r="D24" s="8">
        <v>9020</v>
      </c>
      <c r="E24" s="8">
        <v>252330800</v>
      </c>
      <c r="F24" s="48"/>
    </row>
    <row r="25" spans="1:6" x14ac:dyDescent="0.3">
      <c r="A25" s="7" t="s">
        <v>5</v>
      </c>
      <c r="B25" s="7" t="s">
        <v>32</v>
      </c>
      <c r="C25" s="7" t="s">
        <v>46</v>
      </c>
      <c r="D25" s="8">
        <v>3364</v>
      </c>
      <c r="E25" s="8">
        <v>49384300</v>
      </c>
      <c r="F25" s="48"/>
    </row>
    <row r="26" spans="1:6" x14ac:dyDescent="0.3">
      <c r="A26" s="7" t="s">
        <v>5</v>
      </c>
      <c r="B26" s="7" t="s">
        <v>30</v>
      </c>
      <c r="C26" s="7" t="s">
        <v>63</v>
      </c>
      <c r="D26" s="8">
        <v>16343</v>
      </c>
      <c r="E26" s="8">
        <v>293830400</v>
      </c>
      <c r="F26" s="48"/>
    </row>
    <row r="27" spans="1:6" x14ac:dyDescent="0.3">
      <c r="A27" s="7" t="s">
        <v>3</v>
      </c>
      <c r="B27" s="7" t="s">
        <v>20</v>
      </c>
      <c r="C27" s="7" t="s">
        <v>47</v>
      </c>
      <c r="D27" s="8">
        <v>8935</v>
      </c>
      <c r="E27" s="8">
        <v>159903100</v>
      </c>
      <c r="F27" s="48"/>
    </row>
    <row r="28" spans="1:6" x14ac:dyDescent="0.3">
      <c r="A28" s="7" t="s">
        <v>2</v>
      </c>
      <c r="B28" s="7" t="s">
        <v>19</v>
      </c>
      <c r="C28" s="7" t="s">
        <v>62</v>
      </c>
      <c r="D28" s="8">
        <v>636</v>
      </c>
      <c r="E28" s="8">
        <v>51573200</v>
      </c>
      <c r="F28" s="48"/>
    </row>
    <row r="29" spans="1:6" x14ac:dyDescent="0.3">
      <c r="A29" s="7" t="s">
        <v>3</v>
      </c>
      <c r="B29" s="7" t="s">
        <v>20</v>
      </c>
      <c r="C29" s="7" t="s">
        <v>49</v>
      </c>
      <c r="D29" s="8">
        <v>1267</v>
      </c>
      <c r="E29" s="8">
        <v>81434100</v>
      </c>
      <c r="F29" s="48"/>
    </row>
    <row r="30" spans="1:6" x14ac:dyDescent="0.3">
      <c r="A30" s="7" t="s">
        <v>5</v>
      </c>
      <c r="B30" s="7" t="s">
        <v>32</v>
      </c>
      <c r="C30" s="7" t="s">
        <v>63</v>
      </c>
      <c r="D30" s="8">
        <v>4084</v>
      </c>
      <c r="E30" s="8">
        <v>93954200</v>
      </c>
      <c r="F30" s="48"/>
    </row>
    <row r="31" spans="1:6" x14ac:dyDescent="0.3">
      <c r="A31" s="7" t="s">
        <v>2</v>
      </c>
      <c r="B31" s="7" t="s">
        <v>42</v>
      </c>
      <c r="C31" s="7" t="s">
        <v>47</v>
      </c>
      <c r="D31" s="8">
        <v>4389</v>
      </c>
      <c r="E31" s="8">
        <v>83516200</v>
      </c>
      <c r="F31" s="48"/>
    </row>
    <row r="32" spans="1:6" x14ac:dyDescent="0.3">
      <c r="A32" s="7" t="s">
        <v>2</v>
      </c>
      <c r="B32" s="7" t="s">
        <v>42</v>
      </c>
      <c r="C32" s="7" t="s">
        <v>65</v>
      </c>
      <c r="D32" s="8">
        <v>3594</v>
      </c>
      <c r="E32" s="8">
        <v>67832300</v>
      </c>
      <c r="F32" s="48"/>
    </row>
    <row r="33" spans="1:6" x14ac:dyDescent="0.3">
      <c r="A33" s="7" t="s">
        <v>6</v>
      </c>
      <c r="B33" s="7" t="s">
        <v>33</v>
      </c>
      <c r="C33" s="7" t="s">
        <v>59</v>
      </c>
      <c r="D33" s="8">
        <v>10350</v>
      </c>
      <c r="E33" s="8">
        <v>256956400</v>
      </c>
      <c r="F33" s="48"/>
    </row>
    <row r="34" spans="1:6" x14ac:dyDescent="0.3">
      <c r="A34" s="7" t="s">
        <v>2</v>
      </c>
      <c r="B34" s="7" t="s">
        <v>42</v>
      </c>
      <c r="C34" s="7" t="s">
        <v>60</v>
      </c>
      <c r="D34" s="8">
        <v>1705</v>
      </c>
      <c r="E34" s="8">
        <v>67794200</v>
      </c>
      <c r="F34" s="48"/>
    </row>
    <row r="35" spans="1:6" x14ac:dyDescent="0.3">
      <c r="A35" s="7" t="s">
        <v>2</v>
      </c>
      <c r="B35" s="7" t="s">
        <v>22</v>
      </c>
      <c r="C35" s="7" t="s">
        <v>65</v>
      </c>
      <c r="D35" s="8">
        <v>328</v>
      </c>
      <c r="E35" s="8">
        <v>27971800</v>
      </c>
      <c r="F35" s="48"/>
    </row>
    <row r="36" spans="1:6" x14ac:dyDescent="0.3">
      <c r="A36" s="7" t="s">
        <v>4</v>
      </c>
      <c r="B36" s="7" t="s">
        <v>28</v>
      </c>
      <c r="C36" s="7" t="s">
        <v>45</v>
      </c>
      <c r="D36" s="8">
        <v>11065</v>
      </c>
      <c r="E36" s="8">
        <v>360746200</v>
      </c>
      <c r="F36" s="48"/>
    </row>
    <row r="37" spans="1:6" x14ac:dyDescent="0.3">
      <c r="A37" s="7" t="s">
        <v>6</v>
      </c>
      <c r="B37" s="7" t="s">
        <v>35</v>
      </c>
      <c r="C37" s="7" t="s">
        <v>59</v>
      </c>
      <c r="D37" s="8">
        <v>8719</v>
      </c>
      <c r="E37" s="8">
        <v>289872800</v>
      </c>
      <c r="F37" s="48"/>
    </row>
    <row r="38" spans="1:6" x14ac:dyDescent="0.3">
      <c r="A38" s="7" t="s">
        <v>4</v>
      </c>
      <c r="B38" s="7" t="s">
        <v>48</v>
      </c>
      <c r="C38" s="7" t="s">
        <v>45</v>
      </c>
      <c r="D38" s="8">
        <v>1960</v>
      </c>
      <c r="E38" s="8">
        <v>8547600</v>
      </c>
      <c r="F38" s="48"/>
    </row>
    <row r="39" spans="1:6" x14ac:dyDescent="0.3">
      <c r="A39" s="7" t="s">
        <v>5</v>
      </c>
      <c r="B39" s="7" t="s">
        <v>31</v>
      </c>
      <c r="C39" s="7" t="s">
        <v>46</v>
      </c>
      <c r="D39" s="8">
        <v>455</v>
      </c>
      <c r="E39" s="8">
        <v>20960800</v>
      </c>
      <c r="F39" s="48"/>
    </row>
    <row r="40" spans="1:6" x14ac:dyDescent="0.3">
      <c r="A40" s="7" t="s">
        <v>2</v>
      </c>
      <c r="B40" s="7" t="s">
        <v>19</v>
      </c>
      <c r="C40" s="7" t="s">
        <v>44</v>
      </c>
      <c r="D40" s="8">
        <v>2251</v>
      </c>
      <c r="E40" s="8">
        <v>87831100</v>
      </c>
      <c r="F40" s="48"/>
    </row>
    <row r="41" spans="1:6" x14ac:dyDescent="0.3">
      <c r="A41" s="7" t="s">
        <v>3</v>
      </c>
      <c r="B41" s="7" t="s">
        <v>20</v>
      </c>
      <c r="C41" s="7" t="s">
        <v>65</v>
      </c>
      <c r="D41" s="8">
        <v>2208</v>
      </c>
      <c r="E41" s="8">
        <v>28606400</v>
      </c>
      <c r="F41" s="48"/>
    </row>
    <row r="42" spans="1:6" x14ac:dyDescent="0.3">
      <c r="A42" s="7" t="s">
        <v>6</v>
      </c>
      <c r="B42" s="7" t="s">
        <v>33</v>
      </c>
      <c r="C42" s="7" t="s">
        <v>45</v>
      </c>
      <c r="D42" s="8">
        <v>7378</v>
      </c>
      <c r="E42" s="8">
        <v>160107700</v>
      </c>
      <c r="F42" s="48"/>
    </row>
    <row r="43" spans="1:6" x14ac:dyDescent="0.3">
      <c r="A43" s="7" t="s">
        <v>6</v>
      </c>
      <c r="B43" s="7" t="s">
        <v>34</v>
      </c>
      <c r="C43" s="7" t="s">
        <v>44</v>
      </c>
      <c r="D43" s="8">
        <v>7357</v>
      </c>
      <c r="E43" s="8">
        <v>232205300</v>
      </c>
      <c r="F43" s="48"/>
    </row>
    <row r="44" spans="1:6" x14ac:dyDescent="0.3">
      <c r="A44" s="7" t="s">
        <v>2</v>
      </c>
      <c r="B44" s="7" t="s">
        <v>19</v>
      </c>
      <c r="C44" s="7" t="s">
        <v>43</v>
      </c>
      <c r="D44" s="8">
        <v>5973</v>
      </c>
      <c r="E44" s="8">
        <v>196827600</v>
      </c>
      <c r="F44" s="48"/>
    </row>
    <row r="45" spans="1:6" x14ac:dyDescent="0.3">
      <c r="A45" s="7" t="s">
        <v>5</v>
      </c>
      <c r="B45" s="7" t="s">
        <v>30</v>
      </c>
      <c r="C45" s="7" t="s">
        <v>61</v>
      </c>
      <c r="D45" s="8">
        <v>486</v>
      </c>
      <c r="E45" s="8">
        <v>35429400</v>
      </c>
      <c r="F45" s="48"/>
    </row>
    <row r="46" spans="1:6" x14ac:dyDescent="0.3">
      <c r="A46" s="7" t="s">
        <v>3</v>
      </c>
      <c r="B46" s="7" t="s">
        <v>20</v>
      </c>
      <c r="C46" s="7" t="s">
        <v>63</v>
      </c>
      <c r="D46" s="8">
        <v>5350</v>
      </c>
      <c r="E46" s="8">
        <v>150670800</v>
      </c>
      <c r="F46" s="48"/>
    </row>
    <row r="47" spans="1:6" x14ac:dyDescent="0.3">
      <c r="A47" s="7" t="s">
        <v>2</v>
      </c>
      <c r="B47" s="7" t="s">
        <v>22</v>
      </c>
      <c r="C47" s="7" t="s">
        <v>63</v>
      </c>
      <c r="D47" s="8">
        <v>3657</v>
      </c>
      <c r="E47" s="8">
        <v>79740200</v>
      </c>
      <c r="F47" s="48"/>
    </row>
    <row r="48" spans="1:6" x14ac:dyDescent="0.3">
      <c r="A48" s="7" t="s">
        <v>4</v>
      </c>
      <c r="B48" s="7" t="s">
        <v>26</v>
      </c>
      <c r="C48" s="7" t="s">
        <v>65</v>
      </c>
      <c r="D48" s="8">
        <v>293</v>
      </c>
      <c r="E48" s="8">
        <v>32622600</v>
      </c>
      <c r="F48" s="48"/>
    </row>
    <row r="49" spans="1:6" x14ac:dyDescent="0.3">
      <c r="A49" s="7" t="s">
        <v>4</v>
      </c>
      <c r="B49" s="7" t="s">
        <v>48</v>
      </c>
      <c r="C49" s="7" t="s">
        <v>60</v>
      </c>
      <c r="D49" s="8">
        <v>105</v>
      </c>
      <c r="E49" s="8">
        <v>8709800</v>
      </c>
      <c r="F49" s="48"/>
    </row>
    <row r="50" spans="1:6" x14ac:dyDescent="0.3">
      <c r="A50" s="7" t="s">
        <v>4</v>
      </c>
      <c r="B50" s="7" t="s">
        <v>27</v>
      </c>
      <c r="C50" s="7" t="s">
        <v>60</v>
      </c>
      <c r="D50" s="8">
        <v>899</v>
      </c>
      <c r="E50" s="8">
        <v>19934100</v>
      </c>
      <c r="F50" s="48"/>
    </row>
  </sheetData>
  <autoFilter ref="A1:D1" xr:uid="{A531BE22-AFAB-41A5-8243-D51B6E5E693E}"/>
  <phoneticPr fontId="2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E9F8B-0421-42F9-A2AF-369D8432E6D4}">
  <dimension ref="A1:A2"/>
  <sheetViews>
    <sheetView workbookViewId="0"/>
  </sheetViews>
  <sheetFormatPr defaultRowHeight="16.5" x14ac:dyDescent="0.3"/>
  <cols>
    <col min="1" max="1" width="27.875" customWidth="1"/>
  </cols>
  <sheetData>
    <row r="1" ht="122.1" customHeight="1" x14ac:dyDescent="0.3"/>
    <row r="2" ht="122.1" customHeight="1" x14ac:dyDescent="0.3"/>
  </sheetData>
  <phoneticPr fontId="2" type="noConversion"/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trixBook Code="C:\BIMATRIX\down\iGridDownload\12874AF65FAD4400A3015942F9BCEA48.xlsx" Name="12874AF65FAD4400A3015942F9BCEA48.xlsx" Description="" FullName="C:\BIMATRIX\down\iGridDownload\12874AF65FAD4400A3015942F9BCEA48.xlsx" FolderCode="" LastModifyDate="0001-01-01 00:00:00" EnableCache="False" CacheOption="0" DocumentVersion="7.0.500.201" HidePrevSheetConditionControl="0" OpenByXLViewer="1">
  <Sheets>
    <Sheet Code="SH7DC46AE3938CA12B" Name="T1" ConditionSheetCode="">
      <RefreshProperty IsActivateRefresh="False" OnActivate="" OnRefresh="" BeforeMacro="" AfterMacro="" Password=""/>
    </Sheet>
    <Sheet Code="SH858F76D46225C8B4" Name="V2" ConditionSheetCode="">
      <RefreshProperty IsActivateRefresh="False" OnActivate="" OnRefresh="" BeforeMacro="" AfterMacro="" Password=""/>
    </Sheet>
    <Sheet Code="SH913819724BB83B68" Name="V3" ConditionSheetCode="">
      <RefreshProperty IsActivateRefresh="False" OnActivate="" OnRefresh="" BeforeMacro="" AfterMacro="" Password=""/>
    </Sheet>
    <Sheet Code="SHAE4F2C8A1C3827DA" Name="T3" ConditionSheetCode="">
      <RefreshProperty IsActivateRefresh="False" OnActivate="" OnRefresh="" BeforeMacro="" AfterMacro="" Password=""/>
    </Sheet>
    <Sheet Code="SHE0B81FC2A88DD4E8" Name="V1" ConditionSheetCode="">
      <RefreshProperty IsActivateRefresh="False" OnActivate="" OnRefresh="" BeforeMacro="" AfterMacro="" Password=""/>
    </Sheet>
    <Sheet Code="SH35C1DA1792151819" Name="T2" ConditionSheetCode="">
      <RefreshProperty IsActivateRefresh="False" OnActivate="" OnRefresh="" BeforeMacro="" AfterMacro="" Password=""/>
    </Sheet>
    <Sheet Code="SHF3297B5D7C34EAD4" Name="V_image" ConditionSheetCode="">
      <RefreshProperty IsActivateRefresh="False" OnActivate="" OnRefresh="" BeforeMacro="" AfterMacro="" Password=""/>
    </Sheet>
  </Sheets>
  <DataSets/>
  <DatasetReference/>
  <ConditionInfo/>
  <ActionPlanInfo><![CDATA[<ActionPlanModel xmlns="http://schemas.datacontract.org/2004/07/BIMATRIX.MATRIX.DesignerModule.Model.ActionPlan" xmlns:i="http://www.w3.org/2001/XMLSchema-instance"><Elements><ActionElementBase i:type="FolderElement"><Childs><ActionElementBase i:type="BookElement"><Childs/><ControlType>None</ControlType><Events><ActionEvent i:type="OpenDocumentCompleteEvent"><Actions><ActionItem i:type="MacroCallAction"><ASyncExecute>false</ASyncExecute><Description i:nil="true"/><Index>0</Index><IsFixed>true</IsFixed><Name>Call Macro</Name><Parameters xmlns:a="http://schemas.datacontract.org/2004/07/BIMATRIX.MATRIX.DesignerModule.Common"/></ActionItem><ActionItem i:type="RefreshAction"><ASyncExecute>true</ASyncExecute><Description i:nil="true"/><Index>0</Index><IsFixed>true</IsFixed><Name>Refresh</Name><Parameters xmlns:a="http://schemas.datacontract.org/2004/07/BIMATRIX.MATRIX.DesignerModule.Common"/></ActionItem><ActionItem i:type="MacroCallAction"><ASyncExecute>false</ASyncExecute><Description i:nil="true"/><Index>0</Index><IsFixed>true</IsFixed><Name>Call Macro</Name><Parameters xmlns:a="http://schemas.datacontract.org/2004/07/BIMATRIX.MATRIX.DesignerModule.Common"/></ActionItem></Actions><EventType>OpenDocumentComplete</EventType><WorkFlowXML i:nil="true"/></ActionEvent></Events><ID>Report</ID><IsFixed>true</IsFixed><Name>Report (Open)</Name><Type>Book</Type></ActionElementBase><ActionElementBase i:type="RefreshButtonElement"><Childs/><ControlType>RefreshButton</ControlType><Events><ActionEvent i:type="LButtonClickEvent"><Actions/><EventType>LButtonClick</EventType><WorkFlowXML>&lt;Activity x:Class="Click" xmlns="http://schemas.microsoft.com/netfx/2009/xaml/activities" xmlns:bmdi="clr-namespace:BIMATRIX.MATRIX.DesignerModule.Interface;assembly=BIMATRIX.MATRIX.DesignerModule" xmlns:bmdwa="clr-namespace:BIMATRIX.MATRIX.DesignerModule.WorkFlow.Activities;assembly=BIMATRIX.MATRIX.DesignerModule" xmlns:bmdwm="clr-namespace:BIMATRIX.MATRIX.DesignerModule.WorkFlow.Model;assembly=BIMATRIX.MATRIX.DesignerModule" xmlns:bmm="clr-namespace:BIMATRIX.MATRIX.MultiLanguagePack;assembly=BIMATRIX.MATRIX.MultiLanguagePack" xmlns:mva="clr-namespace:Microsoft.VisualBasic.Activities;assembly=System.Activities" xmlns:sads="http://schemas.microsoft.com/netfx/2010/xaml/activities/debugger" xmlns:scg="clr-namespace:System.Collections.Generic;assembly=mscorlib" xmlns:x="http://schemas.microsoft.com/winfx/2006/xaml"&gt;&#xD;
  &lt;x:Members&gt;&#xD;
    &lt;x:Property Name="app" Type="InArgument(bmdwm:XLWorkFlowModel)" /&gt;&#xD;
    &lt;x:Property Name="env" Type="InArgument(bmdi:IMatrixProperty)" /&gt;&#xD;
    &lt;x:Property Name="ActiveCell" Type="InArgument(bmdwm:XLActiveCell)" /&gt;&#xD;
    &lt;x:Property Name="ActiveSheet" Type="InArgument(bmdwm:XLActiveSheet)" /&gt;&#xD;
    &lt;x:Property Name="Strings" Type="InArgument(bmm:LanguageManager)" /&gt;&#xD;
    &lt;x:Property Name="ViewModel" Type="InArgument(bmdi:IMatrixViewModel)" /&gt;&#xD;
  &lt;/x:Members&gt;&#xD;
  &lt;mva:VisualBasic.Settings&gt;Assembly references and imported namespaces for internal implementation&lt;/mva:VisualBasic.Settings&gt;&#xD;
  &lt;Sequence DisplayName="Click"&gt;&#xD;
    &lt;Switch x:TypeArguments="x:String" DisplayName="조회 설정" Expression="[&amp;quot;V1&amp;quot;]"&gt;&#xD;
      &lt;Switch.Default&gt;&#xD;
        &lt;bmdwa:MessageBox SourceJson="{x:Null}" SourceXML="{x:Null}" ToolTipText="{x:Null}" Button="OK" Caption="{x:Null}" DefaultResult="None" DisplayName="MessageBox" Icon="None" LinkedCell="{x:Null}" Message="[Strings.msgNoDataset]" Options="{x:Null}" Result="{x:Null}" /&gt;&#xD;
      &lt;/Switch.Default&gt;&#xD;
      &lt;Sequence x:Key="T1" DisplayName="Refresh Sequence"&gt;&#xD;
        &lt;bmdwa:RefreshData SourceJson="{x:Null}" SourceXML="{x:Null}" ToolTipText="{x:Null}" DataSets="[&amp;quot;&amp;quot;]"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x:Key="V_image"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x:Key="V1"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x:Key="Sheet3"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x:Key="V2"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x:Key="T3" DisplayName="Refresh Sequence"&gt;&#xD;
        &lt;bmdwa:RefreshData SourceJson="{x:Null}" SourceXML="{x:Null}" ToolTipText="{x:Null}" DataSets="[&amp;quot;&amp;quot;]"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x:Key="V3"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x:Key="V1 (2)"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x:Key="T2" DisplayName="Refresh Sequence"&gt;&#xD;
        &lt;bmdwa:RefreshData SourceJson="{x:Null}" SourceXML="{x:Null}" ToolTipText="{x:Null}" DataSets="[&amp;quot;&amp;quot;]"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x:Key="Sheet1"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&lt;/Switch&gt;&#xD;
  &lt;/Sequence&gt;&#xD;
&lt;/Activity&gt;</WorkFlowXML></ActionEvent></Events><ID>Report_BTNRefresh</ID><IsFixed>true</IsFixed><Name>Refresh Button</Name><Type>Control</Type></ActionElementBase></Childs><ControlType>None</ControlType><Events/><ID>FLDReport</ID><IsFixed>true</IsFixed><Name>Report</Name><Type>Folder</Type></ActionElementBase><ActionElementBase i:type="FolderElement"><Childs/><ControlType>None</ControlType><Events/><ID>FLDObject</ID><IsFixed>true</IsFixed><Name>Object</Name><Type>Folder</Type></ActionElementBase></Elements><ExecutePlans xmlns:a="http://schemas.microsoft.com/2003/10/Serialization/Arrays"/></ActionPlanModel>]]></ActionPlanInfo>
  <ExecutePlanListInfo><![CDATA[<ExecutePlanList xmlns="http://schemas.datacontract.org/2004/07/BIMATRIX.MATRIX.DesignerModule.Model.CRUD" xmlns:i="http://www.w3.org/2001/XMLSchema-instance"><ExecuteList i:nil="true"/></ExecutePlanList>]]></ExecutePlanListInfo>
</MatrixBook>
</file>

<file path=customXml/itemProps1.xml><?xml version="1.0" encoding="utf-8"?>
<ds:datastoreItem xmlns:ds="http://schemas.openxmlformats.org/officeDocument/2006/customXml" ds:itemID="{E95A3319-1F1B-417A-B0D5-32E37F59625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2</vt:i4>
      </vt:variant>
    </vt:vector>
  </HeadingPairs>
  <TitlesOfParts>
    <vt:vector size="9" baseType="lpstr">
      <vt:lpstr>V1</vt:lpstr>
      <vt:lpstr>V2</vt:lpstr>
      <vt:lpstr>V3</vt:lpstr>
      <vt:lpstr>T1</vt:lpstr>
      <vt:lpstr>T2</vt:lpstr>
      <vt:lpstr>T3</vt:lpstr>
      <vt:lpstr>V_image</vt:lpstr>
      <vt:lpstr>_D_TIME</vt:lpstr>
      <vt:lpstr>_EXPAND_3__6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2025-03-21T01:59:07Z</dcterms:created>
  <dcterms:modified xsi:type="dcterms:W3CDTF">2025-07-21T09:07:43Z</dcterms:modified>
</cp:coreProperties>
</file>